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60" tabRatio="849" activeTab="0"/>
  </bookViews>
  <sheets>
    <sheet name="Cyclocross" sheetId="1" r:id="rId1"/>
    <sheet name="Mужчины до 30 лет" sheetId="2" r:id="rId2"/>
    <sheet name="Mужчины 30-39 лет" sheetId="3" r:id="rId3"/>
    <sheet name="Мастера 40+" sheetId="4" r:id="rId4"/>
    <sheet name="Девушки" sheetId="5" r:id="rId5"/>
    <sheet name="Этап1" sheetId="6" r:id="rId6"/>
    <sheet name="Этап2" sheetId="7" r:id="rId7"/>
    <sheet name="Этап3" sheetId="8" r:id="rId8"/>
    <sheet name="Этап4" sheetId="9" r:id="rId9"/>
    <sheet name="Этап5" sheetId="10" r:id="rId10"/>
  </sheets>
  <definedNames/>
  <calcPr fullCalcOnLoad="1"/>
</workbook>
</file>

<file path=xl/sharedStrings.xml><?xml version="1.0" encoding="utf-8"?>
<sst xmlns="http://schemas.openxmlformats.org/spreadsheetml/2006/main" count="1727" uniqueCount="324">
  <si>
    <t>категория</t>
  </si>
  <si>
    <t>место</t>
  </si>
  <si>
    <t>ФИО</t>
  </si>
  <si>
    <t>Днепропетровск</t>
  </si>
  <si>
    <t>Вольногорск</t>
  </si>
  <si>
    <t>Работенко Иван</t>
  </si>
  <si>
    <t>Место</t>
  </si>
  <si>
    <t>Город</t>
  </si>
  <si>
    <t>очки</t>
  </si>
  <si>
    <t>сход</t>
  </si>
  <si>
    <t>Пустовгаров Андрей</t>
  </si>
  <si>
    <t>В среднем очей за гонку</t>
  </si>
  <si>
    <t>Ник</t>
  </si>
  <si>
    <t>в рейтинге</t>
  </si>
  <si>
    <t>Днепродзержинск</t>
  </si>
  <si>
    <t>Запорожье</t>
  </si>
  <si>
    <t>Горынин Андрей</t>
  </si>
  <si>
    <t>Общее кол-во стартов</t>
  </si>
  <si>
    <t>Виндерских Евгений</t>
  </si>
  <si>
    <t>Eugene</t>
  </si>
  <si>
    <t>Команда</t>
  </si>
  <si>
    <t>selenolog</t>
  </si>
  <si>
    <t>Команда / 
спорт.клуб</t>
  </si>
  <si>
    <t>Возраст</t>
  </si>
  <si>
    <t>днепропетровск</t>
  </si>
  <si>
    <t>Бурчак Марина</t>
  </si>
  <si>
    <t>Закора Виктор</t>
  </si>
  <si>
    <t>paparazzi</t>
  </si>
  <si>
    <t>aqua</t>
  </si>
  <si>
    <t>Avangard MTB Team</t>
  </si>
  <si>
    <t>VL_dndz</t>
  </si>
  <si>
    <t>Мациевский Кирилл</t>
  </si>
  <si>
    <t>Андрей-ВК</t>
  </si>
  <si>
    <t>Кашуба Павел</t>
  </si>
  <si>
    <t>enein</t>
  </si>
  <si>
    <t>Картынник Сергей</t>
  </si>
  <si>
    <t>snegovi4ok</t>
  </si>
  <si>
    <t>Дьяченко Владислав</t>
  </si>
  <si>
    <t>Karaim</t>
  </si>
  <si>
    <t>ВМАЖ!</t>
  </si>
  <si>
    <t>Киценко Эдуард</t>
  </si>
  <si>
    <t>kamchadal</t>
  </si>
  <si>
    <t>Альберт 017</t>
  </si>
  <si>
    <t>Проша Дима</t>
  </si>
  <si>
    <t>Ольховский Валерий</t>
  </si>
  <si>
    <t>Симонова Анастасия</t>
  </si>
  <si>
    <t>Лесник</t>
  </si>
  <si>
    <t>limited40</t>
  </si>
  <si>
    <t>odyvan4ik</t>
  </si>
  <si>
    <t>userid</t>
  </si>
  <si>
    <t>._.</t>
  </si>
  <si>
    <t>Этап1</t>
  </si>
  <si>
    <t>Этап2</t>
  </si>
  <si>
    <t>Этап3</t>
  </si>
  <si>
    <t>Рейтинг</t>
  </si>
  <si>
    <t>Казаков Дмитрий</t>
  </si>
  <si>
    <t>DiWolf</t>
  </si>
  <si>
    <t>Донецк-Днепропетровск</t>
  </si>
  <si>
    <t>Швец Михаил</t>
  </si>
  <si>
    <t>Aliot</t>
  </si>
  <si>
    <t>AkA</t>
  </si>
  <si>
    <t>Краснопольский Максим</t>
  </si>
  <si>
    <t>tabernol</t>
  </si>
  <si>
    <t>Adventure Racing Team</t>
  </si>
  <si>
    <t>Николенко Кирилл</t>
  </si>
  <si>
    <t>kirill</t>
  </si>
  <si>
    <t>Корешков Александр</t>
  </si>
  <si>
    <t>fcdd</t>
  </si>
  <si>
    <t>Велосектор</t>
  </si>
  <si>
    <t>Кононенко Станислав</t>
  </si>
  <si>
    <t>Leopard_attaCKs</t>
  </si>
  <si>
    <t>Паникаха Богдан</t>
  </si>
  <si>
    <t>flagman408</t>
  </si>
  <si>
    <t>Прошин Андрей</t>
  </si>
  <si>
    <t>Шамрай Александр</t>
  </si>
  <si>
    <t>imsamurai</t>
  </si>
  <si>
    <t>Бычек Роман</t>
  </si>
  <si>
    <t>rom4ek</t>
  </si>
  <si>
    <t>Мороз Михаил</t>
  </si>
  <si>
    <t>mixyn89</t>
  </si>
  <si>
    <t>Соколов Андрей</t>
  </si>
  <si>
    <t>sokol_giant</t>
  </si>
  <si>
    <t>Мужчины до 30</t>
  </si>
  <si>
    <t>Мужчины 30-39</t>
  </si>
  <si>
    <t>ВЕЛОСТРИТ-BBB</t>
  </si>
  <si>
    <t>Покровский Алексей</t>
  </si>
  <si>
    <t>off_sky</t>
  </si>
  <si>
    <t>Красных максим</t>
  </si>
  <si>
    <t>ДЛИННЫЙ</t>
  </si>
  <si>
    <t>VeloRout</t>
  </si>
  <si>
    <t>Коновец Николай</t>
  </si>
  <si>
    <t>kolianchik</t>
  </si>
  <si>
    <t>Алтухов Артем</t>
  </si>
  <si>
    <t>Artemie</t>
  </si>
  <si>
    <t>Донецк/Днепродзержинск</t>
  </si>
  <si>
    <t>Досий Сергей</t>
  </si>
  <si>
    <t>-13-</t>
  </si>
  <si>
    <t>Шебекино</t>
  </si>
  <si>
    <t>Жёлтые Воды</t>
  </si>
  <si>
    <t>Дніпро</t>
  </si>
  <si>
    <t>Меркулов Дмитрий</t>
  </si>
  <si>
    <t>Чепур Александр</t>
  </si>
  <si>
    <t>Мастера 40+</t>
  </si>
  <si>
    <t>Девушки</t>
  </si>
  <si>
    <t>Брынза Валентина</t>
  </si>
  <si>
    <t>bvs</t>
  </si>
  <si>
    <t>Третяк Коля</t>
  </si>
  <si>
    <t>Novecek</t>
  </si>
  <si>
    <t>Мозолев Владимир</t>
  </si>
  <si>
    <t>mutantdd</t>
  </si>
  <si>
    <t>Днепрпоетровск</t>
  </si>
  <si>
    <t>Яровой Богдан</t>
  </si>
  <si>
    <t>WOLF</t>
  </si>
  <si>
    <t>*-*</t>
  </si>
  <si>
    <t>Бешта Дмитрий</t>
  </si>
  <si>
    <t>BDA</t>
  </si>
  <si>
    <t>Мотор</t>
  </si>
  <si>
    <t>Болгарова Анна</t>
  </si>
  <si>
    <t>-</t>
  </si>
  <si>
    <t>Рейтинг "Mужчины до 30 лет"</t>
  </si>
  <si>
    <t>Рейтинг "Mужчины 30-39 лет"</t>
  </si>
  <si>
    <t>Рейтинг "Мастера 40+"</t>
  </si>
  <si>
    <t>Рейтинг "Девушки"</t>
  </si>
  <si>
    <t>kirilldndz</t>
  </si>
  <si>
    <t>fesya</t>
  </si>
  <si>
    <t>Ткач Станислав</t>
  </si>
  <si>
    <t>Saloman</t>
  </si>
  <si>
    <t>Куриш Артем</t>
  </si>
  <si>
    <t>Вольные колёса</t>
  </si>
  <si>
    <t>Пузиков Сергей</t>
  </si>
  <si>
    <t>Puzikovs</t>
  </si>
  <si>
    <t>Пакулов Юрий</t>
  </si>
  <si>
    <t>Горловка</t>
  </si>
  <si>
    <t>Франк Катя</t>
  </si>
  <si>
    <t>CX</t>
  </si>
  <si>
    <t>Шубин Вадим</t>
  </si>
  <si>
    <t>Шуба</t>
  </si>
  <si>
    <t>VeloDnDz</t>
  </si>
  <si>
    <t>Ким Олег</t>
  </si>
  <si>
    <t>olegraven</t>
  </si>
  <si>
    <t>Днепр</t>
  </si>
  <si>
    <t>Суворкин Евгений</t>
  </si>
  <si>
    <t>Zhekos</t>
  </si>
  <si>
    <t>Акастелов Ігор</t>
  </si>
  <si>
    <t>Маликов Константин</t>
  </si>
  <si>
    <t>Cannondale</t>
  </si>
  <si>
    <t>Каменское</t>
  </si>
  <si>
    <t>Колодяжный Евгений</t>
  </si>
  <si>
    <t>Тролик</t>
  </si>
  <si>
    <t>Гармаш Филипп</t>
  </si>
  <si>
    <t>Четкие п@цыки</t>
  </si>
  <si>
    <t>Лозовой Роман</t>
  </si>
  <si>
    <t>romanlozovoy1234</t>
  </si>
  <si>
    <t>veloclubNMSK</t>
  </si>
  <si>
    <t>Набока Олег</t>
  </si>
  <si>
    <t>LIVESTRONG</t>
  </si>
  <si>
    <t>vk.com/velosporttovary</t>
  </si>
  <si>
    <t>Коваленко Егор</t>
  </si>
  <si>
    <t>buldozer</t>
  </si>
  <si>
    <t>Майстренко Сергей</t>
  </si>
  <si>
    <t>Sergey Maystrenco</t>
  </si>
  <si>
    <t>VVD Racing Team</t>
  </si>
  <si>
    <t>Федоренко Станислав</t>
  </si>
  <si>
    <t>Simon14</t>
  </si>
  <si>
    <t>Крюков Сергій</t>
  </si>
  <si>
    <t>Kodiak</t>
  </si>
  <si>
    <t>Сахно Иван</t>
  </si>
  <si>
    <t>Rebel</t>
  </si>
  <si>
    <t>Гинтер Евгений</t>
  </si>
  <si>
    <t>Волоха Денис</t>
  </si>
  <si>
    <t>molibden</t>
  </si>
  <si>
    <t>Шевченко Роман</t>
  </si>
  <si>
    <t>MR.Graf</t>
  </si>
  <si>
    <t>Vladimirov Oleg</t>
  </si>
  <si>
    <t>Decapirator</t>
  </si>
  <si>
    <t>Dnipro.Bike team</t>
  </si>
  <si>
    <t>Dnepr</t>
  </si>
  <si>
    <t>VeloDnDz Каменское</t>
  </si>
  <si>
    <t>Korea racing team</t>
  </si>
  <si>
    <t>Титов Антон</t>
  </si>
  <si>
    <t>gurky</t>
  </si>
  <si>
    <t>Коваленко Павел</t>
  </si>
  <si>
    <t>Discus</t>
  </si>
  <si>
    <t>Новомосковск</t>
  </si>
  <si>
    <t>Lev3dp</t>
  </si>
  <si>
    <t>Дзюба Александр</t>
  </si>
  <si>
    <t>Alex_fzs</t>
  </si>
  <si>
    <t>Тимошенко Дмитрий</t>
  </si>
  <si>
    <t>timoxa6446</t>
  </si>
  <si>
    <t>Скороход Валерий</t>
  </si>
  <si>
    <t>vskorohod</t>
  </si>
  <si>
    <t>теличко вадим</t>
  </si>
  <si>
    <t>nikman2008</t>
  </si>
  <si>
    <t>Вольные колеса</t>
  </si>
  <si>
    <t>Ярошенко Вячеслав</t>
  </si>
  <si>
    <t>Slavishe</t>
  </si>
  <si>
    <t>Швед Руслан</t>
  </si>
  <si>
    <t>Rusl@n</t>
  </si>
  <si>
    <t>ZHOVTIVODY BIKETIME</t>
  </si>
  <si>
    <t>Привалов Денис</t>
  </si>
  <si>
    <t>Dionis83</t>
  </si>
  <si>
    <t>Дорохович Александр</t>
  </si>
  <si>
    <t>Rudi</t>
  </si>
  <si>
    <t>Верхнеднепровск</t>
  </si>
  <si>
    <t>Бабак Виталий</t>
  </si>
  <si>
    <t>Христян Владимир</t>
  </si>
  <si>
    <t>vvkh</t>
  </si>
  <si>
    <t>Гоцуля Алексей</t>
  </si>
  <si>
    <t>TERMINATOR</t>
  </si>
  <si>
    <t>koreya racing team</t>
  </si>
  <si>
    <t>Иванюта Ярослав</t>
  </si>
  <si>
    <t>novecento</t>
  </si>
  <si>
    <t>Никулин Алексей</t>
  </si>
  <si>
    <t>Alex Polygon</t>
  </si>
  <si>
    <t>Еренков Альберт</t>
  </si>
  <si>
    <t>Брюханов Олександр</t>
  </si>
  <si>
    <t>wibob</t>
  </si>
  <si>
    <t>ANGOR</t>
  </si>
  <si>
    <t>Вахалин Роман</t>
  </si>
  <si>
    <t>BLAZENь1972</t>
  </si>
  <si>
    <t>Дикий койот</t>
  </si>
  <si>
    <t>п.г.т.Илларионово</t>
  </si>
  <si>
    <t>Еременко Дмитрий</t>
  </si>
  <si>
    <t>katia_2011_katia@mail.ru</t>
  </si>
  <si>
    <t>Невская Ирочка</t>
  </si>
  <si>
    <t>Valkiriya</t>
  </si>
  <si>
    <t>Александрова Станислава</t>
  </si>
  <si>
    <t>Станислава Norco</t>
  </si>
  <si>
    <t>Sveta</t>
  </si>
  <si>
    <t>Филиппи Алена</t>
  </si>
  <si>
    <t>Винокурова Татьяна</t>
  </si>
  <si>
    <t>Никулинa Александра</t>
  </si>
  <si>
    <t>Этап4</t>
  </si>
  <si>
    <t>Этап5</t>
  </si>
  <si>
    <t>Рейтинг "CycloCross"</t>
  </si>
  <si>
    <t>Пустовит Антон</t>
  </si>
  <si>
    <t>tony</t>
  </si>
  <si>
    <t>Светловодск</t>
  </si>
  <si>
    <t>Костя R 8</t>
  </si>
  <si>
    <t>Telemart Cycling Team</t>
  </si>
  <si>
    <t>Зачепа Богдан</t>
  </si>
  <si>
    <t>zachepa.bogdan</t>
  </si>
  <si>
    <t>ekоbike</t>
  </si>
  <si>
    <t>Кременчуг</t>
  </si>
  <si>
    <t>Кравченко Виталий</t>
  </si>
  <si>
    <t>Maryanoff</t>
  </si>
  <si>
    <t>Матвиенко Виталий</t>
  </si>
  <si>
    <t>Меняйло Владимир</t>
  </si>
  <si>
    <t>Шаман</t>
  </si>
  <si>
    <t>Вело-Верх</t>
  </si>
  <si>
    <t>Козаченко Андрей</t>
  </si>
  <si>
    <t>kozachok</t>
  </si>
  <si>
    <t>Свичкарь Сергей</t>
  </si>
  <si>
    <t>HaroSh</t>
  </si>
  <si>
    <t>Кулик Николай</t>
  </si>
  <si>
    <t>Мирюк Павел</t>
  </si>
  <si>
    <t>Владимиров Олег</t>
  </si>
  <si>
    <t>Нечепоренко Геннадий</t>
  </si>
  <si>
    <t>machete</t>
  </si>
  <si>
    <t>Тимченко Сергей</t>
  </si>
  <si>
    <t>Отморозки</t>
  </si>
  <si>
    <t>Клименко Сергей</t>
  </si>
  <si>
    <t>Левицкая Юля</t>
  </si>
  <si>
    <t>Lita</t>
  </si>
  <si>
    <t>м30</t>
  </si>
  <si>
    <t>м40+</t>
  </si>
  <si>
    <t>в CX</t>
  </si>
  <si>
    <t>м30-39</t>
  </si>
  <si>
    <t>Мусиенко Света</t>
  </si>
  <si>
    <t>Фесенко Євген</t>
  </si>
  <si>
    <t>Tropa Racing Team</t>
  </si>
  <si>
    <t>Козинец Евгений</t>
  </si>
  <si>
    <t>deathmashina</t>
  </si>
  <si>
    <t>Alexandriya_Bike_Team</t>
  </si>
  <si>
    <t>Александрия</t>
  </si>
  <si>
    <t>Алёшин Дмитрий</t>
  </si>
  <si>
    <t>Dimon1988</t>
  </si>
  <si>
    <t>RollAllDay</t>
  </si>
  <si>
    <t>Конча Сергей</t>
  </si>
  <si>
    <t>PUMBA</t>
  </si>
  <si>
    <t>MtbMelitopolTeam</t>
  </si>
  <si>
    <t>Мелитополь</t>
  </si>
  <si>
    <t>Чернецкий Богдан</t>
  </si>
  <si>
    <t>Стряпцев Андрей</t>
  </si>
  <si>
    <t>Babaj</t>
  </si>
  <si>
    <t>Павловский Ярослав</t>
  </si>
  <si>
    <t>Тимощук Максим</t>
  </si>
  <si>
    <t>Konstruktor</t>
  </si>
  <si>
    <t>Харьков</t>
  </si>
  <si>
    <t>ЮрийИванович</t>
  </si>
  <si>
    <t>VeloKm'Nsk</t>
  </si>
  <si>
    <t>Скубецкий Егор</t>
  </si>
  <si>
    <t>Аксенов Влад</t>
  </si>
  <si>
    <t>Пономаренко Андрей</t>
  </si>
  <si>
    <t>Литвин Сергей</t>
  </si>
  <si>
    <t>Игнатьев Владимир</t>
  </si>
  <si>
    <t>Кулинич Богдан</t>
  </si>
  <si>
    <t>Дегтярев Дима</t>
  </si>
  <si>
    <t>Житник Максим</t>
  </si>
  <si>
    <t>Емец Влад</t>
  </si>
  <si>
    <t>Ермак Марк</t>
  </si>
  <si>
    <t>Полищук Саша</t>
  </si>
  <si>
    <t>Берник Богдан</t>
  </si>
  <si>
    <t>Амосов Артур</t>
  </si>
  <si>
    <t>Архипцев Ваня</t>
  </si>
  <si>
    <t>Dream Team</t>
  </si>
  <si>
    <t>Мищенко Ростислав</t>
  </si>
  <si>
    <t>I can</t>
  </si>
  <si>
    <t>Ефремян Руслан</t>
  </si>
  <si>
    <t>Гаврик Виталий</t>
  </si>
  <si>
    <t>Меняйло Всеволод</t>
  </si>
  <si>
    <t>Малый</t>
  </si>
  <si>
    <t>Погрибный  Константин</t>
  </si>
  <si>
    <t>Velostyle</t>
  </si>
  <si>
    <t>Гузченко Павел</t>
  </si>
  <si>
    <t>yellow13</t>
  </si>
  <si>
    <t>Беззабарный Антон</t>
  </si>
  <si>
    <t>Bezzant</t>
  </si>
  <si>
    <t>Билан Микола</t>
  </si>
  <si>
    <t>Ghost_Rider</t>
  </si>
  <si>
    <t>Жулей Руслан</t>
  </si>
  <si>
    <t>Кукуев Игорь</t>
  </si>
  <si>
    <t>Sergey</t>
  </si>
  <si>
    <t>Мартышко Александр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</si>
</sst>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0"/>
      <color indexed="10"/>
      <name val="Arial Cyr"/>
      <family val="0"/>
    </font>
    <font>
      <b/>
      <sz val="18"/>
      <name val="Arial Black"/>
      <family val="2"/>
    </font>
    <font>
      <sz val="10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ahoma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i/>
      <sz val="9"/>
      <name val="Arial Cyr"/>
      <family val="2"/>
    </font>
    <font>
      <sz val="9"/>
      <color indexed="10"/>
      <name val="Arial Cyr"/>
      <family val="0"/>
    </font>
    <font>
      <i/>
      <sz val="9"/>
      <name val="Arial Cyr"/>
      <family val="2"/>
    </font>
    <font>
      <sz val="10"/>
      <color indexed="23"/>
      <name val="Arial Cyr"/>
      <family val="0"/>
    </font>
    <font>
      <b/>
      <sz val="14"/>
      <color indexed="23"/>
      <name val="Tahoma"/>
      <family val="2"/>
    </font>
    <font>
      <b/>
      <sz val="10"/>
      <color indexed="23"/>
      <name val="Arial Cyr"/>
      <family val="2"/>
    </font>
    <font>
      <b/>
      <sz val="12"/>
      <name val="Arial Cyr"/>
      <family val="0"/>
    </font>
    <font>
      <sz val="14"/>
      <name val="Tahoma"/>
      <family val="2"/>
    </font>
    <font>
      <sz val="18"/>
      <name val="Arial Black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1" fontId="10" fillId="0" borderId="7" xfId="0" applyNumberFormat="1" applyFont="1" applyBorder="1" applyAlignment="1">
      <alignment horizontal="center" vertical="center"/>
    </xf>
    <xf numFmtId="172" fontId="13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9" fillId="0" borderId="0" xfId="0" applyFont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" fontId="12" fillId="0" borderId="16" xfId="0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1" fontId="11" fillId="0" borderId="1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9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 topLeftCell="A1">
      <selection activeCell="A33" sqref="A33"/>
    </sheetView>
  </sheetViews>
  <sheetFormatPr defaultColWidth="9.00390625" defaultRowHeight="12.75"/>
  <cols>
    <col min="1" max="1" width="6.375" style="23" bestFit="1" customWidth="1"/>
    <col min="2" max="2" width="6.375" style="23" customWidth="1"/>
    <col min="3" max="3" width="22.75390625" style="19" customWidth="1"/>
    <col min="4" max="4" width="14.75390625" style="19" customWidth="1"/>
    <col min="5" max="5" width="27.125" style="19" customWidth="1"/>
    <col min="6" max="6" width="7.875" style="23" bestFit="1" customWidth="1"/>
    <col min="7" max="7" width="20.125" style="19" bestFit="1" customWidth="1"/>
    <col min="8" max="8" width="7.625" style="24" bestFit="1" customWidth="1"/>
    <col min="9" max="9" width="7.625" style="19" bestFit="1" customWidth="1"/>
    <col min="10" max="10" width="9.875" style="25" bestFit="1" customWidth="1"/>
    <col min="11" max="11" width="6.00390625" style="23" bestFit="1" customWidth="1"/>
    <col min="12" max="15" width="6.00390625" style="19" bestFit="1" customWidth="1"/>
    <col min="16" max="16384" width="9.125" style="19" customWidth="1"/>
  </cols>
  <sheetData>
    <row r="1" ht="16.5" thickBot="1">
      <c r="A1" s="49" t="s">
        <v>234</v>
      </c>
    </row>
    <row r="2" spans="1:15" s="13" customFormat="1" ht="39.75" customHeight="1" thickBot="1">
      <c r="A2" s="26" t="s">
        <v>6</v>
      </c>
      <c r="B2" s="43" t="s">
        <v>49</v>
      </c>
      <c r="C2" s="27" t="s">
        <v>2</v>
      </c>
      <c r="D2" s="27" t="s">
        <v>12</v>
      </c>
      <c r="E2" s="8" t="s">
        <v>22</v>
      </c>
      <c r="F2" s="8" t="s">
        <v>23</v>
      </c>
      <c r="G2" s="9" t="s">
        <v>7</v>
      </c>
      <c r="H2" s="10" t="s">
        <v>54</v>
      </c>
      <c r="I2" s="8" t="s">
        <v>17</v>
      </c>
      <c r="J2" s="11" t="s">
        <v>11</v>
      </c>
      <c r="K2" s="12" t="s">
        <v>51</v>
      </c>
      <c r="L2" s="12" t="s">
        <v>52</v>
      </c>
      <c r="M2" s="8" t="s">
        <v>53</v>
      </c>
      <c r="N2" s="8" t="s">
        <v>232</v>
      </c>
      <c r="O2" s="8" t="s">
        <v>233</v>
      </c>
    </row>
    <row r="3" spans="1:15" ht="12">
      <c r="A3" s="32">
        <v>1</v>
      </c>
      <c r="B3" s="40">
        <v>1112</v>
      </c>
      <c r="C3" s="15" t="s">
        <v>26</v>
      </c>
      <c r="D3" s="33" t="s">
        <v>27</v>
      </c>
      <c r="E3" s="15" t="s">
        <v>39</v>
      </c>
      <c r="F3" s="40">
        <v>27</v>
      </c>
      <c r="G3" s="16" t="s">
        <v>99</v>
      </c>
      <c r="H3" s="45">
        <f aca="true" t="shared" si="0" ref="H3:H32">SUM(K3:O3)</f>
        <v>57</v>
      </c>
      <c r="I3" s="17">
        <f aca="true" t="shared" si="1" ref="I3:I32">COUNTIF(K3:O3,"&lt;&gt;-")</f>
        <v>5</v>
      </c>
      <c r="J3" s="18">
        <f aca="true" t="shared" si="2" ref="J3:J32">H3/I3</f>
        <v>11.4</v>
      </c>
      <c r="K3" s="46">
        <f ca="1">IF(ISERROR(INDIRECT((ADDRESS(MATCH($C3,Этап1!$C:$C,0),8,4,1,"Этап1")))),"-",INDIRECT((ADDRESS(MATCH($C3,Этап1!$C:$C,0),8,4,1,"Этап1"))))</f>
        <v>12</v>
      </c>
      <c r="L3" s="47">
        <f ca="1">IF(ISERROR(INDIRECT((ADDRESS(MATCH($C3,Этап2!$C:$C,0),8,4,1,"Этап2")))),"-",INDIRECT((ADDRESS(MATCH($C3,Этап2!$C:$C,0),8,4,1,"Этап2"))))</f>
        <v>11</v>
      </c>
      <c r="M3" s="47">
        <f ca="1">IF(ISERROR(INDIRECT((ADDRESS(MATCH($C3,Этап3!$C:$C,0),8,4,1,"Этап3")))),"-",INDIRECT((ADDRESS(MATCH($C3,Этап3!$C:$C,0),8,4,1,"Этап3"))))</f>
        <v>6</v>
      </c>
      <c r="N3" s="51">
        <f ca="1">IF(ISERROR(INDIRECT((ADDRESS(MATCH($C3,Этап4!$C:$C,0),8,4,1,"Этап4")))),"-",INDIRECT((ADDRESS(MATCH($C3,Этап4!$C:$C,0),8,4,1,"Этап4"))))</f>
        <v>6</v>
      </c>
      <c r="O3" s="51">
        <f ca="1">IF(ISERROR(INDIRECT((ADDRESS(MATCH($C3,Этап5!$C:$C,0),8,4,1,"Этап5")))),"-",INDIRECT((ADDRESS(MATCH($C3,Этап5!$C:$C,0),8,4,1,"Этап5"))))</f>
        <v>22</v>
      </c>
    </row>
    <row r="4" spans="1:15" ht="12">
      <c r="A4" s="32">
        <v>2</v>
      </c>
      <c r="B4" s="40">
        <v>3861</v>
      </c>
      <c r="C4" s="20" t="s">
        <v>43</v>
      </c>
      <c r="D4" s="21" t="s">
        <v>46</v>
      </c>
      <c r="E4" s="20" t="s">
        <v>68</v>
      </c>
      <c r="F4" s="41">
        <v>32</v>
      </c>
      <c r="G4" s="22" t="s">
        <v>99</v>
      </c>
      <c r="H4" s="45">
        <f t="shared" si="0"/>
        <v>52</v>
      </c>
      <c r="I4" s="17">
        <f t="shared" si="1"/>
        <v>5</v>
      </c>
      <c r="J4" s="18">
        <f t="shared" si="2"/>
        <v>10.4</v>
      </c>
      <c r="K4" s="46">
        <f ca="1">IF(ISERROR(INDIRECT((ADDRESS(MATCH($C4,Этап1!$C:$C,0),8,4,1,"Этап1")))),"-",INDIRECT((ADDRESS(MATCH($C4,Этап1!$C:$C,0),8,4,1,"Этап1"))))</f>
        <v>11</v>
      </c>
      <c r="L4" s="48">
        <f ca="1">IF(ISERROR(INDIRECT((ADDRESS(MATCH($C4,Этап2!$C:$C,0),8,4,1,"Этап2")))),"-",INDIRECT((ADDRESS(MATCH($C4,Этап2!$C:$C,0),8,4,1,"Этап2"))))</f>
        <v>12</v>
      </c>
      <c r="M4" s="48">
        <f ca="1">IF(ISERROR(INDIRECT((ADDRESS(MATCH($C4,Этап3!$C:$C,0),8,4,1,"Этап3")))),"-",INDIRECT((ADDRESS(MATCH($C4,Этап3!$C:$C,0),8,4,1,"Этап3"))))</f>
        <v>4</v>
      </c>
      <c r="N4" s="48">
        <f ca="1">IF(ISERROR(INDIRECT((ADDRESS(MATCH($C4,Этап4!$C:$C,0),8,4,1,"Этап4")))),"-",INDIRECT((ADDRESS(MATCH($C4,Этап4!$C:$C,0),8,4,1,"Этап4"))))</f>
        <v>4</v>
      </c>
      <c r="O4" s="48">
        <f ca="1">IF(ISERROR(INDIRECT((ADDRESS(MATCH($C4,Этап5!$C:$C,0),8,4,1,"Этап5")))),"-",INDIRECT((ADDRESS(MATCH($C4,Этап5!$C:$C,0),8,4,1,"Этап5"))))</f>
        <v>21</v>
      </c>
    </row>
    <row r="5" spans="1:15" ht="12">
      <c r="A5" s="32">
        <v>3</v>
      </c>
      <c r="B5" s="40">
        <v>169</v>
      </c>
      <c r="C5" s="20" t="s">
        <v>90</v>
      </c>
      <c r="D5" s="21" t="s">
        <v>91</v>
      </c>
      <c r="E5" s="20"/>
      <c r="F5" s="41">
        <v>32</v>
      </c>
      <c r="G5" s="22" t="s">
        <v>99</v>
      </c>
      <c r="H5" s="45">
        <f t="shared" si="0"/>
        <v>43</v>
      </c>
      <c r="I5" s="17">
        <f t="shared" si="1"/>
        <v>5</v>
      </c>
      <c r="J5" s="18">
        <f t="shared" si="2"/>
        <v>8.6</v>
      </c>
      <c r="K5" s="46">
        <f ca="1">IF(ISERROR(INDIRECT((ADDRESS(MATCH($C5,Этап1!$C:$C,0),8,4,1,"Этап1")))),"-",INDIRECT((ADDRESS(MATCH($C5,Этап1!$C:$C,0),8,4,1,"Этап1"))))</f>
        <v>8</v>
      </c>
      <c r="L5" s="48">
        <f ca="1">IF(ISERROR(INDIRECT((ADDRESS(MATCH($C5,Этап2!$C:$C,0),8,4,1,"Этап2")))),"-",INDIRECT((ADDRESS(MATCH($C5,Этап2!$C:$C,0),8,4,1,"Этап2"))))</f>
        <v>8</v>
      </c>
      <c r="M5" s="48">
        <f ca="1">IF(ISERROR(INDIRECT((ADDRESS(MATCH($C5,Этап3!$C:$C,0),8,4,1,"Этап3")))),"-",INDIRECT((ADDRESS(MATCH($C5,Этап3!$C:$C,0),8,4,1,"Этап3"))))</f>
        <v>5</v>
      </c>
      <c r="N5" s="48">
        <f ca="1">IF(ISERROR(INDIRECT((ADDRESS(MATCH($C5,Этап4!$C:$C,0),8,4,1,"Этап4")))),"-",INDIRECT((ADDRESS(MATCH($C5,Этап4!$C:$C,0),8,4,1,"Этап4"))))</f>
        <v>3</v>
      </c>
      <c r="O5" s="48">
        <f ca="1">IF(ISERROR(INDIRECT((ADDRESS(MATCH($C5,Этап5!$C:$C,0),8,4,1,"Этап5")))),"-",INDIRECT((ADDRESS(MATCH($C5,Этап5!$C:$C,0),8,4,1,"Этап5"))))</f>
        <v>19</v>
      </c>
    </row>
    <row r="6" spans="1:15" ht="12">
      <c r="A6" s="14">
        <v>4</v>
      </c>
      <c r="B6" s="42">
        <v>747</v>
      </c>
      <c r="C6" s="20" t="s">
        <v>235</v>
      </c>
      <c r="D6" s="20" t="s">
        <v>236</v>
      </c>
      <c r="E6" s="20" t="s">
        <v>84</v>
      </c>
      <c r="F6" s="42">
        <v>29</v>
      </c>
      <c r="G6" s="20" t="s">
        <v>237</v>
      </c>
      <c r="H6" s="45">
        <f t="shared" si="0"/>
        <v>36</v>
      </c>
      <c r="I6" s="17">
        <f t="shared" si="1"/>
        <v>2</v>
      </c>
      <c r="J6" s="18">
        <f t="shared" si="2"/>
        <v>18</v>
      </c>
      <c r="K6" s="46" t="str">
        <f ca="1">IF(ISERROR(INDIRECT((ADDRESS(MATCH($C6,Этап1!$C:$C,0),8,4,1,"Этап1")))),"-",INDIRECT((ADDRESS(MATCH($C6,Этап1!$C:$C,0),8,4,1,"Этап1"))))</f>
        <v>-</v>
      </c>
      <c r="L6" s="48">
        <f ca="1">IF(ISERROR(INDIRECT((ADDRESS(MATCH($C6,Этап2!$C:$C,0),8,4,1,"Этап2")))),"-",INDIRECT((ADDRESS(MATCH($C6,Этап2!$C:$C,0),8,4,1,"Этап2"))))</f>
        <v>13</v>
      </c>
      <c r="M6" s="48" t="str">
        <f ca="1">IF(ISERROR(INDIRECT((ADDRESS(MATCH($C6,Этап3!$C:$C,0),8,4,1,"Этап3")))),"-",INDIRECT((ADDRESS(MATCH($C6,Этап3!$C:$C,0),8,4,1,"Этап3"))))</f>
        <v>-</v>
      </c>
      <c r="N6" s="48" t="str">
        <f ca="1">IF(ISERROR(INDIRECT((ADDRESS(MATCH($C6,Этап4!$C:$C,0),8,4,1,"Этап4")))),"-",INDIRECT((ADDRESS(MATCH($C6,Этап4!$C:$C,0),8,4,1,"Этап4"))))</f>
        <v>-</v>
      </c>
      <c r="O6" s="48">
        <f ca="1">IF(ISERROR(INDIRECT((ADDRESS(MATCH($C6,Этап5!$C:$C,0),8,4,1,"Этап5")))),"-",INDIRECT((ADDRESS(MATCH($C6,Этап5!$C:$C,0),8,4,1,"Этап5"))))</f>
        <v>23</v>
      </c>
    </row>
    <row r="7" spans="1:15" ht="12">
      <c r="A7" s="14">
        <v>5</v>
      </c>
      <c r="B7" s="40">
        <v>2075</v>
      </c>
      <c r="C7" s="20" t="s">
        <v>143</v>
      </c>
      <c r="D7" s="21" t="s">
        <v>60</v>
      </c>
      <c r="E7" s="20" t="s">
        <v>89</v>
      </c>
      <c r="F7" s="41">
        <v>27</v>
      </c>
      <c r="G7" s="22" t="s">
        <v>3</v>
      </c>
      <c r="H7" s="45">
        <f t="shared" si="0"/>
        <v>33</v>
      </c>
      <c r="I7" s="17">
        <f t="shared" si="1"/>
        <v>5</v>
      </c>
      <c r="J7" s="18">
        <f t="shared" si="2"/>
        <v>6.6</v>
      </c>
      <c r="K7" s="46">
        <f ca="1">IF(ISERROR(INDIRECT((ADDRESS(MATCH($C7,Этап1!$C:$C,0),8,4,1,"Этап1")))),"-",INDIRECT((ADDRESS(MATCH($C7,Этап1!$C:$C,0),8,4,1,"Этап1"))))</f>
        <v>1</v>
      </c>
      <c r="L7" s="48">
        <f ca="1">IF(ISERROR(INDIRECT((ADDRESS(MATCH($C7,Этап2!$C:$C,0),8,4,1,"Этап2")))),"-",INDIRECT((ADDRESS(MATCH($C7,Этап2!$C:$C,0),8,4,1,"Этап2"))))</f>
        <v>10</v>
      </c>
      <c r="M7" s="48">
        <f ca="1">IF(ISERROR(INDIRECT((ADDRESS(MATCH($C7,Этап3!$C:$C,0),8,4,1,"Этап3")))),"-",INDIRECT((ADDRESS(MATCH($C7,Этап3!$C:$C,0),8,4,1,"Этап3"))))</f>
        <v>3</v>
      </c>
      <c r="N7" s="48">
        <f ca="1">IF(ISERROR(INDIRECT((ADDRESS(MATCH($C7,Этап4!$C:$C,0),8,4,1,"Этап4")))),"-",INDIRECT((ADDRESS(MATCH($C7,Этап4!$C:$C,0),8,4,1,"Этап4"))))</f>
        <v>1</v>
      </c>
      <c r="O7" s="48">
        <f ca="1">IF(ISERROR(INDIRECT((ADDRESS(MATCH($C7,Этап5!$C:$C,0),8,4,1,"Этап5")))),"-",INDIRECT((ADDRESS(MATCH($C7,Этап5!$C:$C,0),8,4,1,"Этап5"))))</f>
        <v>18</v>
      </c>
    </row>
    <row r="8" spans="1:15" ht="12">
      <c r="A8" s="14">
        <v>6</v>
      </c>
      <c r="B8" s="42">
        <v>4862</v>
      </c>
      <c r="C8" s="20" t="s">
        <v>179</v>
      </c>
      <c r="D8" s="20" t="s">
        <v>180</v>
      </c>
      <c r="E8" s="20"/>
      <c r="F8" s="42">
        <v>31</v>
      </c>
      <c r="G8" s="20" t="s">
        <v>140</v>
      </c>
      <c r="H8" s="45">
        <f t="shared" si="0"/>
        <v>33</v>
      </c>
      <c r="I8" s="17">
        <f t="shared" si="1"/>
        <v>4</v>
      </c>
      <c r="J8" s="18">
        <f t="shared" si="2"/>
        <v>8.25</v>
      </c>
      <c r="K8" s="46" t="s">
        <v>118</v>
      </c>
      <c r="L8" s="48">
        <f ca="1">IF(ISERROR(INDIRECT((ADDRESS(MATCH($C8,Этап2!$C:$C,0),8,4,1,"Этап2")))),"-",INDIRECT((ADDRESS(MATCH($C8,Этап2!$C:$C,0),8,4,1,"Этап2"))))</f>
        <v>9</v>
      </c>
      <c r="M8" s="48">
        <f ca="1">IF(ISERROR(INDIRECT((ADDRESS(MATCH($C8,Этап3!$C:$C,0),8,4,1,"Этап3")))),"-",INDIRECT((ADDRESS(MATCH($C8,Этап3!$C:$C,0),8,4,1,"Этап3"))))</f>
        <v>2</v>
      </c>
      <c r="N8" s="48">
        <f ca="1">IF(ISERROR(INDIRECT((ADDRESS(MATCH($C8,Этап4!$C:$C,0),8,4,1,"Этап4")))),"-",INDIRECT((ADDRESS(MATCH($C8,Этап4!$C:$C,0),8,4,1,"Этап4"))))</f>
        <v>5</v>
      </c>
      <c r="O8" s="48">
        <f ca="1">IF(ISERROR(INDIRECT((ADDRESS(MATCH($C8,Этап5!$C:$C,0),8,4,1,"Этап5")))),"-",INDIRECT((ADDRESS(MATCH($C8,Этап5!$C:$C,0),8,4,1,"Этап5"))))</f>
        <v>17</v>
      </c>
    </row>
    <row r="9" spans="1:15" ht="12">
      <c r="A9" s="14">
        <v>7</v>
      </c>
      <c r="B9" s="42">
        <v>3180</v>
      </c>
      <c r="C9" s="20" t="s">
        <v>269</v>
      </c>
      <c r="D9" s="20" t="s">
        <v>124</v>
      </c>
      <c r="E9" s="20" t="s">
        <v>39</v>
      </c>
      <c r="F9" s="42">
        <v>27</v>
      </c>
      <c r="G9" s="20" t="s">
        <v>99</v>
      </c>
      <c r="H9" s="45">
        <f t="shared" si="0"/>
        <v>26</v>
      </c>
      <c r="I9" s="17">
        <f t="shared" si="1"/>
        <v>3</v>
      </c>
      <c r="J9" s="18">
        <f t="shared" si="2"/>
        <v>8.666666666666666</v>
      </c>
      <c r="K9" s="46" t="str">
        <f ca="1">IF(ISERROR(INDIRECT((ADDRESS(MATCH($C9,Этап1!$C:$C,0),8,4,1,"Этап1")))),"-",INDIRECT((ADDRESS(MATCH($C9,Этап1!$C:$C,0),8,4,1,"Этап1"))))</f>
        <v>-</v>
      </c>
      <c r="L9" s="48">
        <f ca="1">IF(ISERROR(INDIRECT((ADDRESS(MATCH($C9,Этап2!$C:$C,0),8,4,1,"Этап2")))),"-",INDIRECT((ADDRESS(MATCH($C9,Этап2!$C:$C,0),8,4,1,"Этап2"))))</f>
        <v>5</v>
      </c>
      <c r="M9" s="48" t="str">
        <f ca="1">IF(ISERROR(INDIRECT((ADDRESS(MATCH($C9,Этап3!$C:$C,0),8,4,1,"Этап3")))),"-",INDIRECT((ADDRESS(MATCH($C9,Этап3!$C:$C,0),8,4,1,"Этап3"))))</f>
        <v>-</v>
      </c>
      <c r="N9" s="48">
        <f ca="1">IF(ISERROR(INDIRECT((ADDRESS(MATCH($C9,Этап4!$C:$C,0),8,4,1,"Этап4")))),"-",INDIRECT((ADDRESS(MATCH($C9,Этап4!$C:$C,0),8,4,1,"Этап4"))))</f>
        <v>1</v>
      </c>
      <c r="O9" s="48">
        <f ca="1">IF(ISERROR(INDIRECT((ADDRESS(MATCH($C9,Этап5!$C:$C,0),8,4,1,"Этап5")))),"-",INDIRECT((ADDRESS(MATCH($C9,Этап5!$C:$C,0),8,4,1,"Этап5"))))</f>
        <v>20</v>
      </c>
    </row>
    <row r="10" spans="1:15" ht="12">
      <c r="A10" s="14">
        <v>8</v>
      </c>
      <c r="B10" s="42">
        <v>5333</v>
      </c>
      <c r="C10" s="20" t="s">
        <v>78</v>
      </c>
      <c r="D10" s="20" t="s">
        <v>79</v>
      </c>
      <c r="E10" s="20"/>
      <c r="F10" s="42">
        <v>27</v>
      </c>
      <c r="G10" s="20" t="s">
        <v>140</v>
      </c>
      <c r="H10" s="45">
        <f t="shared" si="0"/>
        <v>22</v>
      </c>
      <c r="I10" s="17">
        <f t="shared" si="1"/>
        <v>3</v>
      </c>
      <c r="J10" s="18">
        <f t="shared" si="2"/>
        <v>7.333333333333333</v>
      </c>
      <c r="K10" s="46">
        <f ca="1">IF(ISERROR(INDIRECT((ADDRESS(MATCH($C10,Этап1!$C:$C,0),8,4,1,"Этап1")))),"-",INDIRECT((ADDRESS(MATCH($C10,Этап1!$C:$C,0),8,4,1,"Этап1"))))</f>
        <v>5</v>
      </c>
      <c r="L10" s="48">
        <f ca="1">IF(ISERROR(INDIRECT((ADDRESS(MATCH($C10,Этап2!$C:$C,0),8,4,1,"Этап2")))),"-",INDIRECT((ADDRESS(MATCH($C10,Этап2!$C:$C,0),8,4,1,"Этап2"))))</f>
        <v>3</v>
      </c>
      <c r="M10" s="48" t="str">
        <f ca="1">IF(ISERROR(INDIRECT((ADDRESS(MATCH($C10,Этап3!$C:$C,0),8,4,1,"Этап3")))),"-",INDIRECT((ADDRESS(MATCH($C10,Этап3!$C:$C,0),8,4,1,"Этап3"))))</f>
        <v>-</v>
      </c>
      <c r="N10" s="48" t="str">
        <f ca="1">IF(ISERROR(INDIRECT((ADDRESS(MATCH($C10,Этап4!$C:$C,0),8,4,1,"Этап4")))),"-",INDIRECT((ADDRESS(MATCH($C10,Этап4!$C:$C,0),8,4,1,"Этап4"))))</f>
        <v>-</v>
      </c>
      <c r="O10" s="48">
        <f ca="1">IF(ISERROR(INDIRECT((ADDRESS(MATCH($C10,Этап5!$C:$C,0),8,4,1,"Этап5")))),"-",INDIRECT((ADDRESS(MATCH($C10,Этап5!$C:$C,0),8,4,1,"Этап5"))))</f>
        <v>14</v>
      </c>
    </row>
    <row r="11" spans="1:15" ht="12">
      <c r="A11" s="14">
        <v>9</v>
      </c>
      <c r="B11" s="42">
        <v>196</v>
      </c>
      <c r="C11" s="20" t="s">
        <v>138</v>
      </c>
      <c r="D11" s="20" t="s">
        <v>139</v>
      </c>
      <c r="E11" s="20"/>
      <c r="F11" s="42">
        <v>32</v>
      </c>
      <c r="G11" s="20" t="s">
        <v>3</v>
      </c>
      <c r="H11" s="45">
        <f t="shared" si="0"/>
        <v>21</v>
      </c>
      <c r="I11" s="17">
        <f t="shared" si="1"/>
        <v>2</v>
      </c>
      <c r="J11" s="18">
        <f t="shared" si="2"/>
        <v>10.5</v>
      </c>
      <c r="K11" s="46">
        <f ca="1">IF(ISERROR(INDIRECT((ADDRESS(MATCH($C11,Этап1!$C:$C,0),8,4,1,"Этап1")))),"-",INDIRECT((ADDRESS(MATCH($C11,Этап1!$C:$C,0),8,4,1,"Этап1"))))</f>
        <v>6</v>
      </c>
      <c r="L11" s="48" t="str">
        <f ca="1">IF(ISERROR(INDIRECT((ADDRESS(MATCH($C11,Этап2!$C:$C,0),8,4,1,"Этап2")))),"-",INDIRECT((ADDRESS(MATCH($C11,Этап2!$C:$C,0),8,4,1,"Этап2"))))</f>
        <v>-</v>
      </c>
      <c r="M11" s="48" t="str">
        <f ca="1">IF(ISERROR(INDIRECT((ADDRESS(MATCH($C11,Этап3!$C:$C,0),8,4,1,"Этап3")))),"-",INDIRECT((ADDRESS(MATCH($C11,Этап3!$C:$C,0),8,4,1,"Этап3"))))</f>
        <v>-</v>
      </c>
      <c r="N11" s="48" t="str">
        <f ca="1">IF(ISERROR(INDIRECT((ADDRESS(MATCH($C11,Этап4!$C:$C,0),8,4,1,"Этап4")))),"-",INDIRECT((ADDRESS(MATCH($C11,Этап4!$C:$C,0),8,4,1,"Этап4"))))</f>
        <v>-</v>
      </c>
      <c r="O11" s="48">
        <f ca="1">IF(ISERROR(INDIRECT((ADDRESS(MATCH($C11,Этап5!$C:$C,0),8,4,1,"Этап5")))),"-",INDIRECT((ADDRESS(MATCH($C11,Этап5!$C:$C,0),8,4,1,"Этап5"))))</f>
        <v>15</v>
      </c>
    </row>
    <row r="12" spans="1:15" ht="12">
      <c r="A12" s="14">
        <v>10</v>
      </c>
      <c r="B12" s="42">
        <v>0</v>
      </c>
      <c r="C12" s="20" t="s">
        <v>291</v>
      </c>
      <c r="D12" s="20"/>
      <c r="E12" s="20"/>
      <c r="F12" s="42"/>
      <c r="G12" s="20"/>
      <c r="H12" s="45">
        <f t="shared" si="0"/>
        <v>16</v>
      </c>
      <c r="I12" s="17">
        <f t="shared" si="1"/>
        <v>1</v>
      </c>
      <c r="J12" s="18">
        <f t="shared" si="2"/>
        <v>16</v>
      </c>
      <c r="K12" s="46" t="str">
        <f ca="1">IF(ISERROR(INDIRECT((ADDRESS(MATCH($C12,Этап1!$C:$C,0),8,4,1,"Этап1")))),"-",INDIRECT((ADDRESS(MATCH($C12,Этап1!$C:$C,0),8,4,1,"Этап1"))))</f>
        <v>-</v>
      </c>
      <c r="L12" s="48" t="str">
        <f ca="1">IF(ISERROR(INDIRECT((ADDRESS(MATCH($C12,Этап2!$C:$C,0),8,4,1,"Этап2")))),"-",INDIRECT((ADDRESS(MATCH($C12,Этап2!$C:$C,0),8,4,1,"Этап2"))))</f>
        <v>-</v>
      </c>
      <c r="M12" s="48" t="str">
        <f ca="1">IF(ISERROR(INDIRECT((ADDRESS(MATCH($C12,Этап3!$C:$C,0),8,4,1,"Этап3")))),"-",INDIRECT((ADDRESS(MATCH($C12,Этап3!$C:$C,0),8,4,1,"Этап3"))))</f>
        <v>-</v>
      </c>
      <c r="N12" s="48" t="str">
        <f ca="1">IF(ISERROR(INDIRECT((ADDRESS(MATCH($C12,Этап4!$C:$C,0),8,4,1,"Этап4")))),"-",INDIRECT((ADDRESS(MATCH($C12,Этап4!$C:$C,0),8,4,1,"Этап4"))))</f>
        <v>-</v>
      </c>
      <c r="O12" s="48">
        <f ca="1">IF(ISERROR(INDIRECT((ADDRESS(MATCH($C12,Этап5!$C:$C,0),8,4,1,"Этап5")))),"-",INDIRECT((ADDRESS(MATCH($C12,Этап5!$C:$C,0),8,4,1,"Этап5"))))</f>
        <v>16</v>
      </c>
    </row>
    <row r="13" spans="1:15" ht="12">
      <c r="A13" s="14">
        <v>11</v>
      </c>
      <c r="B13" s="42">
        <v>4840</v>
      </c>
      <c r="C13" s="20" t="s">
        <v>55</v>
      </c>
      <c r="D13" s="20" t="s">
        <v>56</v>
      </c>
      <c r="E13" s="20"/>
      <c r="F13" s="42">
        <v>24</v>
      </c>
      <c r="G13" s="20" t="s">
        <v>57</v>
      </c>
      <c r="H13" s="45">
        <f t="shared" si="0"/>
        <v>15</v>
      </c>
      <c r="I13" s="17">
        <f t="shared" si="1"/>
        <v>2</v>
      </c>
      <c r="J13" s="18">
        <f t="shared" si="2"/>
        <v>7.5</v>
      </c>
      <c r="K13" s="46">
        <f ca="1">IF(ISERROR(INDIRECT((ADDRESS(MATCH($C13,Этап1!$C:$C,0),8,4,1,"Этап1")))),"-",INDIRECT((ADDRESS(MATCH($C13,Этап1!$C:$C,0),8,4,1,"Этап1"))))</f>
        <v>9</v>
      </c>
      <c r="L13" s="48">
        <f ca="1">IF(ISERROR(INDIRECT((ADDRESS(MATCH($C13,Этап2!$C:$C,0),8,4,1,"Этап2")))),"-",INDIRECT((ADDRESS(MATCH($C13,Этап2!$C:$C,0),8,4,1,"Этап2"))))</f>
        <v>6</v>
      </c>
      <c r="M13" s="48" t="s">
        <v>118</v>
      </c>
      <c r="N13" s="48" t="s">
        <v>118</v>
      </c>
      <c r="O13" s="48" t="str">
        <f ca="1">IF(ISERROR(INDIRECT((ADDRESS(MATCH($C13,Этап5!$C:$C,0),8,4,1,"Этап5")))),"-",INDIRECT((ADDRESS(MATCH($C13,Этап5!$C:$C,0),8,4,1,"Этап5"))))</f>
        <v>-</v>
      </c>
    </row>
    <row r="14" spans="1:15" ht="12">
      <c r="A14" s="14">
        <v>12</v>
      </c>
      <c r="B14" s="42">
        <v>448</v>
      </c>
      <c r="C14" s="20" t="s">
        <v>85</v>
      </c>
      <c r="D14" s="20" t="s">
        <v>86</v>
      </c>
      <c r="E14" s="20" t="s">
        <v>29</v>
      </c>
      <c r="F14" s="42">
        <v>32</v>
      </c>
      <c r="G14" s="20" t="s">
        <v>3</v>
      </c>
      <c r="H14" s="45">
        <f t="shared" si="0"/>
        <v>15</v>
      </c>
      <c r="I14" s="17">
        <f t="shared" si="1"/>
        <v>3</v>
      </c>
      <c r="J14" s="18">
        <f t="shared" si="2"/>
        <v>5</v>
      </c>
      <c r="K14" s="46">
        <f ca="1">IF(ISERROR(INDIRECT((ADDRESS(MATCH($C14,Этап1!$C:$C,0),8,4,1,"Этап1")))),"-",INDIRECT((ADDRESS(MATCH($C14,Этап1!$C:$C,0),8,4,1,"Этап1"))))</f>
        <v>7</v>
      </c>
      <c r="L14" s="48">
        <f ca="1">IF(ISERROR(INDIRECT((ADDRESS(MATCH($C14,Этап2!$C:$C,0),8,4,1,"Этап2")))),"-",INDIRECT((ADDRESS(MATCH($C14,Этап2!$C:$C,0),8,4,1,"Этап2"))))</f>
        <v>7</v>
      </c>
      <c r="M14" s="48">
        <f ca="1">IF(ISERROR(INDIRECT((ADDRESS(MATCH($C14,Этап3!$C:$C,0),8,4,1,"Этап3")))),"-",INDIRECT((ADDRESS(MATCH($C14,Этап3!$C:$C,0),8,4,1,"Этап3"))))</f>
        <v>1</v>
      </c>
      <c r="N14" s="48" t="str">
        <f ca="1">IF(ISERROR(INDIRECT((ADDRESS(MATCH($C14,Этап4!$C:$C,0),8,4,1,"Этап4")))),"-",INDIRECT((ADDRESS(MATCH($C14,Этап4!$C:$C,0),8,4,1,"Этап4"))))</f>
        <v>-</v>
      </c>
      <c r="O14" s="48" t="str">
        <f ca="1">IF(ISERROR(INDIRECT((ADDRESS(MATCH($C14,Этап5!$C:$C,0),8,4,1,"Этап5")))),"-",INDIRECT((ADDRESS(MATCH($C14,Этап5!$C:$C,0),8,4,1,"Этап5"))))</f>
        <v>-</v>
      </c>
    </row>
    <row r="15" spans="1:15" ht="12">
      <c r="A15" s="14">
        <v>13</v>
      </c>
      <c r="B15" s="42">
        <v>0</v>
      </c>
      <c r="C15" s="20" t="s">
        <v>292</v>
      </c>
      <c r="D15" s="20"/>
      <c r="E15" s="20"/>
      <c r="F15" s="42"/>
      <c r="G15" s="20"/>
      <c r="H15" s="45">
        <f t="shared" si="0"/>
        <v>13</v>
      </c>
      <c r="I15" s="17">
        <f t="shared" si="1"/>
        <v>1</v>
      </c>
      <c r="J15" s="18">
        <f t="shared" si="2"/>
        <v>13</v>
      </c>
      <c r="K15" s="46" t="str">
        <f ca="1">IF(ISERROR(INDIRECT((ADDRESS(MATCH($C15,Этап1!$C:$C,0),8,4,1,"Этап1")))),"-",INDIRECT((ADDRESS(MATCH($C15,Этап1!$C:$C,0),8,4,1,"Этап1"))))</f>
        <v>-</v>
      </c>
      <c r="L15" s="48" t="str">
        <f ca="1">IF(ISERROR(INDIRECT((ADDRESS(MATCH($C15,Этап2!$C:$C,0),8,4,1,"Этап2")))),"-",INDIRECT((ADDRESS(MATCH($C15,Этап2!$C:$C,0),8,4,1,"Этап2"))))</f>
        <v>-</v>
      </c>
      <c r="M15" s="48" t="str">
        <f ca="1">IF(ISERROR(INDIRECT((ADDRESS(MATCH($C15,Этап3!$C:$C,0),8,4,1,"Этап3")))),"-",INDIRECT((ADDRESS(MATCH($C15,Этап3!$C:$C,0),8,4,1,"Этап3"))))</f>
        <v>-</v>
      </c>
      <c r="N15" s="48" t="str">
        <f ca="1">IF(ISERROR(INDIRECT((ADDRESS(MATCH($C15,Этап4!$C:$C,0),8,4,1,"Этап4")))),"-",INDIRECT((ADDRESS(MATCH($C15,Этап4!$C:$C,0),8,4,1,"Этап4"))))</f>
        <v>-</v>
      </c>
      <c r="O15" s="48">
        <f ca="1">IF(ISERROR(INDIRECT((ADDRESS(MATCH($C15,Этап5!$C:$C,0),8,4,1,"Этап5")))),"-",INDIRECT((ADDRESS(MATCH($C15,Этап5!$C:$C,0),8,4,1,"Этап5"))))</f>
        <v>13</v>
      </c>
    </row>
    <row r="16" spans="1:15" ht="12">
      <c r="A16" s="14">
        <v>14</v>
      </c>
      <c r="B16" s="42">
        <v>0</v>
      </c>
      <c r="C16" s="20" t="s">
        <v>293</v>
      </c>
      <c r="D16" s="20"/>
      <c r="E16" s="20"/>
      <c r="F16" s="42"/>
      <c r="G16" s="20"/>
      <c r="H16" s="45">
        <f t="shared" si="0"/>
        <v>12</v>
      </c>
      <c r="I16" s="17">
        <f t="shared" si="1"/>
        <v>1</v>
      </c>
      <c r="J16" s="18">
        <f t="shared" si="2"/>
        <v>12</v>
      </c>
      <c r="K16" s="46" t="str">
        <f ca="1">IF(ISERROR(INDIRECT((ADDRESS(MATCH($C16,Этап1!$C:$C,0),8,4,1,"Этап1")))),"-",INDIRECT((ADDRESS(MATCH($C16,Этап1!$C:$C,0),8,4,1,"Этап1"))))</f>
        <v>-</v>
      </c>
      <c r="L16" s="48" t="str">
        <f ca="1">IF(ISERROR(INDIRECT((ADDRESS(MATCH($C16,Этап2!$C:$C,0),8,4,1,"Этап2")))),"-",INDIRECT((ADDRESS(MATCH($C16,Этап2!$C:$C,0),8,4,1,"Этап2"))))</f>
        <v>-</v>
      </c>
      <c r="M16" s="48" t="str">
        <f ca="1">IF(ISERROR(INDIRECT((ADDRESS(MATCH($C16,Этап3!$C:$C,0),8,4,1,"Этап3")))),"-",INDIRECT((ADDRESS(MATCH($C16,Этап3!$C:$C,0),8,4,1,"Этап3"))))</f>
        <v>-</v>
      </c>
      <c r="N16" s="48" t="str">
        <f ca="1">IF(ISERROR(INDIRECT((ADDRESS(MATCH($C16,Этап4!$C:$C,0),8,4,1,"Этап4")))),"-",INDIRECT((ADDRESS(MATCH($C16,Этап4!$C:$C,0),8,4,1,"Этап4"))))</f>
        <v>-</v>
      </c>
      <c r="O16" s="48">
        <f ca="1">IF(ISERROR(INDIRECT((ADDRESS(MATCH($C16,Этап5!$C:$C,0),8,4,1,"Этап5")))),"-",INDIRECT((ADDRESS(MATCH($C16,Этап5!$C:$C,0),8,4,1,"Этап5"))))</f>
        <v>12</v>
      </c>
    </row>
    <row r="17" spans="1:15" ht="12">
      <c r="A17" s="14">
        <v>15</v>
      </c>
      <c r="B17" s="42">
        <v>0</v>
      </c>
      <c r="C17" s="20" t="s">
        <v>294</v>
      </c>
      <c r="D17" s="20"/>
      <c r="E17" s="20"/>
      <c r="F17" s="42"/>
      <c r="G17" s="20"/>
      <c r="H17" s="45">
        <f t="shared" si="0"/>
        <v>11</v>
      </c>
      <c r="I17" s="17">
        <f t="shared" si="1"/>
        <v>1</v>
      </c>
      <c r="J17" s="18">
        <f t="shared" si="2"/>
        <v>11</v>
      </c>
      <c r="K17" s="46" t="str">
        <f ca="1">IF(ISERROR(INDIRECT((ADDRESS(MATCH($C17,Этап1!$C:$C,0),8,4,1,"Этап1")))),"-",INDIRECT((ADDRESS(MATCH($C17,Этап1!$C:$C,0),8,4,1,"Этап1"))))</f>
        <v>-</v>
      </c>
      <c r="L17" s="48" t="str">
        <f ca="1">IF(ISERROR(INDIRECT((ADDRESS(MATCH($C17,Этап2!$C:$C,0),8,4,1,"Этап2")))),"-",INDIRECT((ADDRESS(MATCH($C17,Этап2!$C:$C,0),8,4,1,"Этап2"))))</f>
        <v>-</v>
      </c>
      <c r="M17" s="48" t="str">
        <f ca="1">IF(ISERROR(INDIRECT((ADDRESS(MATCH($C17,Этап3!$C:$C,0),8,4,1,"Этап3")))),"-",INDIRECT((ADDRESS(MATCH($C17,Этап3!$C:$C,0),8,4,1,"Этап3"))))</f>
        <v>-</v>
      </c>
      <c r="N17" s="48" t="str">
        <f ca="1">IF(ISERROR(INDIRECT((ADDRESS(MATCH($C17,Этап4!$C:$C,0),8,4,1,"Этап4")))),"-",INDIRECT((ADDRESS(MATCH($C17,Этап4!$C:$C,0),8,4,1,"Этап4"))))</f>
        <v>-</v>
      </c>
      <c r="O17" s="48">
        <f ca="1">IF(ISERROR(INDIRECT((ADDRESS(MATCH($C17,Этап5!$C:$C,0),8,4,1,"Этап5")))),"-",INDIRECT((ADDRESS(MATCH($C17,Этап5!$C:$C,0),8,4,1,"Этап5"))))</f>
        <v>11</v>
      </c>
    </row>
    <row r="18" spans="1:15" ht="12">
      <c r="A18" s="14">
        <v>16</v>
      </c>
      <c r="B18" s="42">
        <v>3325</v>
      </c>
      <c r="C18" s="20" t="s">
        <v>135</v>
      </c>
      <c r="D18" s="20" t="s">
        <v>136</v>
      </c>
      <c r="E18" s="20" t="s">
        <v>137</v>
      </c>
      <c r="F18" s="42">
        <v>35</v>
      </c>
      <c r="G18" s="20" t="s">
        <v>14</v>
      </c>
      <c r="H18" s="45">
        <f t="shared" si="0"/>
        <v>10</v>
      </c>
      <c r="I18" s="17">
        <f t="shared" si="1"/>
        <v>1</v>
      </c>
      <c r="J18" s="18">
        <f t="shared" si="2"/>
        <v>10</v>
      </c>
      <c r="K18" s="46">
        <f ca="1">IF(ISERROR(INDIRECT((ADDRESS(MATCH($C18,Этап1!$C:$C,0),8,4,1,"Этап1")))),"-",INDIRECT((ADDRESS(MATCH($C18,Этап1!$C:$C,0),8,4,1,"Этап1"))))</f>
        <v>10</v>
      </c>
      <c r="L18" s="48" t="str">
        <f ca="1">IF(ISERROR(INDIRECT((ADDRESS(MATCH($C18,Этап2!$C:$C,0),8,4,1,"Этап2")))),"-",INDIRECT((ADDRESS(MATCH($C18,Этап2!$C:$C,0),8,4,1,"Этап2"))))</f>
        <v>-</v>
      </c>
      <c r="M18" s="48" t="str">
        <f ca="1">IF(ISERROR(INDIRECT((ADDRESS(MATCH($C18,Этап3!$C:$C,0),8,4,1,"Этап3")))),"-",INDIRECT((ADDRESS(MATCH($C18,Этап3!$C:$C,0),8,4,1,"Этап3"))))</f>
        <v>-</v>
      </c>
      <c r="N18" s="48" t="str">
        <f ca="1">IF(ISERROR(INDIRECT((ADDRESS(MATCH($C18,Этап4!$C:$C,0),8,4,1,"Этап4")))),"-",INDIRECT((ADDRESS(MATCH($C18,Этап4!$C:$C,0),8,4,1,"Этап4"))))</f>
        <v>-</v>
      </c>
      <c r="O18" s="48" t="str">
        <f ca="1">IF(ISERROR(INDIRECT((ADDRESS(MATCH($C18,Этап5!$C:$C,0),8,4,1,"Этап5")))),"-",INDIRECT((ADDRESS(MATCH($C18,Этап5!$C:$C,0),8,4,1,"Этап5"))))</f>
        <v>-</v>
      </c>
    </row>
    <row r="19" spans="1:15" ht="12">
      <c r="A19" s="14">
        <v>17</v>
      </c>
      <c r="B19" s="42">
        <v>7712</v>
      </c>
      <c r="C19" s="20" t="s">
        <v>295</v>
      </c>
      <c r="D19" s="20"/>
      <c r="E19" s="20"/>
      <c r="F19" s="42">
        <v>32</v>
      </c>
      <c r="G19" s="20" t="s">
        <v>15</v>
      </c>
      <c r="H19" s="45">
        <f t="shared" si="0"/>
        <v>10</v>
      </c>
      <c r="I19" s="17">
        <f t="shared" si="1"/>
        <v>1</v>
      </c>
      <c r="J19" s="18">
        <f t="shared" si="2"/>
        <v>10</v>
      </c>
      <c r="K19" s="46" t="str">
        <f ca="1">IF(ISERROR(INDIRECT((ADDRESS(MATCH($C19,Этап1!$C:$C,0),8,4,1,"Этап1")))),"-",INDIRECT((ADDRESS(MATCH($C19,Этап1!$C:$C,0),8,4,1,"Этап1"))))</f>
        <v>-</v>
      </c>
      <c r="L19" s="48" t="str">
        <f ca="1">IF(ISERROR(INDIRECT((ADDRESS(MATCH($C19,Этап2!$C:$C,0),8,4,1,"Этап2")))),"-",INDIRECT((ADDRESS(MATCH($C19,Этап2!$C:$C,0),8,4,1,"Этап2"))))</f>
        <v>-</v>
      </c>
      <c r="M19" s="48" t="str">
        <f ca="1">IF(ISERROR(INDIRECT((ADDRESS(MATCH($C19,Этап3!$C:$C,0),8,4,1,"Этап3")))),"-",INDIRECT((ADDRESS(MATCH($C19,Этап3!$C:$C,0),8,4,1,"Этап3"))))</f>
        <v>-</v>
      </c>
      <c r="N19" s="48" t="str">
        <f ca="1">IF(ISERROR(INDIRECT((ADDRESS(MATCH($C19,Этап4!$C:$C,0),8,4,1,"Этап4")))),"-",INDIRECT((ADDRESS(MATCH($C19,Этап4!$C:$C,0),8,4,1,"Этап4"))))</f>
        <v>-</v>
      </c>
      <c r="O19" s="48">
        <f ca="1">IF(ISERROR(INDIRECT((ADDRESS(MATCH($C19,Этап5!$C:$C,0),8,4,1,"Этап5")))),"-",INDIRECT((ADDRESS(MATCH($C19,Этап5!$C:$C,0),8,4,1,"Этап5"))))</f>
        <v>10</v>
      </c>
    </row>
    <row r="20" spans="1:15" ht="12">
      <c r="A20" s="14">
        <v>18</v>
      </c>
      <c r="B20" s="42">
        <v>0</v>
      </c>
      <c r="C20" s="20" t="s">
        <v>296</v>
      </c>
      <c r="D20" s="20"/>
      <c r="E20" s="20"/>
      <c r="F20" s="42"/>
      <c r="G20" s="20"/>
      <c r="H20" s="45">
        <f t="shared" si="0"/>
        <v>9</v>
      </c>
      <c r="I20" s="17">
        <f t="shared" si="1"/>
        <v>1</v>
      </c>
      <c r="J20" s="18">
        <f t="shared" si="2"/>
        <v>9</v>
      </c>
      <c r="K20" s="46" t="str">
        <f ca="1">IF(ISERROR(INDIRECT((ADDRESS(MATCH($C20,Этап1!$C:$C,0),8,4,1,"Этап1")))),"-",INDIRECT((ADDRESS(MATCH($C20,Этап1!$C:$C,0),8,4,1,"Этап1"))))</f>
        <v>-</v>
      </c>
      <c r="L20" s="48" t="str">
        <f ca="1">IF(ISERROR(INDIRECT((ADDRESS(MATCH($C20,Этап2!$C:$C,0),8,4,1,"Этап2")))),"-",INDIRECT((ADDRESS(MATCH($C20,Этап2!$C:$C,0),8,4,1,"Этап2"))))</f>
        <v>-</v>
      </c>
      <c r="M20" s="48" t="str">
        <f ca="1">IF(ISERROR(INDIRECT((ADDRESS(MATCH($C20,Этап3!$C:$C,0),8,4,1,"Этап3")))),"-",INDIRECT((ADDRESS(MATCH($C20,Этап3!$C:$C,0),8,4,1,"Этап3"))))</f>
        <v>-</v>
      </c>
      <c r="N20" s="48" t="str">
        <f ca="1">IF(ISERROR(INDIRECT((ADDRESS(MATCH($C20,Этап4!$C:$C,0),8,4,1,"Этап4")))),"-",INDIRECT((ADDRESS(MATCH($C20,Этап4!$C:$C,0),8,4,1,"Этап4"))))</f>
        <v>-</v>
      </c>
      <c r="O20" s="48">
        <f ca="1">IF(ISERROR(INDIRECT((ADDRESS(MATCH($C20,Этап5!$C:$C,0),8,4,1,"Этап5")))),"-",INDIRECT((ADDRESS(MATCH($C20,Этап5!$C:$C,0),8,4,1,"Этап5"))))</f>
        <v>9</v>
      </c>
    </row>
    <row r="21" spans="1:15" ht="12">
      <c r="A21" s="14">
        <v>19</v>
      </c>
      <c r="B21" s="42">
        <v>0</v>
      </c>
      <c r="C21" s="20" t="s">
        <v>297</v>
      </c>
      <c r="D21" s="20"/>
      <c r="E21" s="20"/>
      <c r="F21" s="42"/>
      <c r="G21" s="20"/>
      <c r="H21" s="45">
        <f t="shared" si="0"/>
        <v>8</v>
      </c>
      <c r="I21" s="17">
        <f t="shared" si="1"/>
        <v>1</v>
      </c>
      <c r="J21" s="18">
        <f t="shared" si="2"/>
        <v>8</v>
      </c>
      <c r="K21" s="46" t="str">
        <f ca="1">IF(ISERROR(INDIRECT((ADDRESS(MATCH($C21,Этап1!$C:$C,0),8,4,1,"Этап1")))),"-",INDIRECT((ADDRESS(MATCH($C21,Этап1!$C:$C,0),8,4,1,"Этап1"))))</f>
        <v>-</v>
      </c>
      <c r="L21" s="48" t="str">
        <f ca="1">IF(ISERROR(INDIRECT((ADDRESS(MATCH($C21,Этап2!$C:$C,0),8,4,1,"Этап2")))),"-",INDIRECT((ADDRESS(MATCH($C21,Этап2!$C:$C,0),8,4,1,"Этап2"))))</f>
        <v>-</v>
      </c>
      <c r="M21" s="48" t="str">
        <f ca="1">IF(ISERROR(INDIRECT((ADDRESS(MATCH($C21,Этап3!$C:$C,0),8,4,1,"Этап3")))),"-",INDIRECT((ADDRESS(MATCH($C21,Этап3!$C:$C,0),8,4,1,"Этап3"))))</f>
        <v>-</v>
      </c>
      <c r="N21" s="48" t="str">
        <f ca="1">IF(ISERROR(INDIRECT((ADDRESS(MATCH($C21,Этап4!$C:$C,0),8,4,1,"Этап4")))),"-",INDIRECT((ADDRESS(MATCH($C21,Этап4!$C:$C,0),8,4,1,"Этап4"))))</f>
        <v>-</v>
      </c>
      <c r="O21" s="48">
        <f ca="1">IF(ISERROR(INDIRECT((ADDRESS(MATCH($C21,Этап5!$C:$C,0),8,4,1,"Этап5")))),"-",INDIRECT((ADDRESS(MATCH($C21,Этап5!$C:$C,0),8,4,1,"Этап5"))))</f>
        <v>8</v>
      </c>
    </row>
    <row r="22" spans="1:15" ht="12">
      <c r="A22" s="14">
        <v>20</v>
      </c>
      <c r="B22" s="42">
        <v>2823</v>
      </c>
      <c r="C22" s="20" t="s">
        <v>33</v>
      </c>
      <c r="D22" s="20" t="s">
        <v>34</v>
      </c>
      <c r="E22" s="20" t="s">
        <v>50</v>
      </c>
      <c r="F22" s="42">
        <v>24</v>
      </c>
      <c r="G22" s="20" t="s">
        <v>14</v>
      </c>
      <c r="H22" s="45">
        <f t="shared" si="0"/>
        <v>5</v>
      </c>
      <c r="I22" s="17">
        <f t="shared" si="1"/>
        <v>2</v>
      </c>
      <c r="J22" s="18">
        <f t="shared" si="2"/>
        <v>2.5</v>
      </c>
      <c r="K22" s="46">
        <f ca="1">IF(ISERROR(INDIRECT((ADDRESS(MATCH($C22,Этап1!$C:$C,0),8,4,1,"Этап1")))),"-",INDIRECT((ADDRESS(MATCH($C22,Этап1!$C:$C,0),8,4,1,"Этап1"))))</f>
        <v>1</v>
      </c>
      <c r="L22" s="48">
        <f ca="1">IF(ISERROR(INDIRECT((ADDRESS(MATCH($C22,Этап2!$C:$C,0),8,4,1,"Этап2")))),"-",INDIRECT((ADDRESS(MATCH($C22,Этап2!$C:$C,0),8,4,1,"Этап2"))))</f>
        <v>4</v>
      </c>
      <c r="M22" s="48" t="s">
        <v>118</v>
      </c>
      <c r="N22" s="48" t="s">
        <v>118</v>
      </c>
      <c r="O22" s="48" t="s">
        <v>118</v>
      </c>
    </row>
    <row r="23" spans="1:15" ht="12">
      <c r="A23" s="14">
        <v>21</v>
      </c>
      <c r="B23" s="42">
        <v>7176</v>
      </c>
      <c r="C23" s="20" t="s">
        <v>141</v>
      </c>
      <c r="D23" s="20" t="s">
        <v>142</v>
      </c>
      <c r="E23" s="20"/>
      <c r="F23" s="42">
        <v>31</v>
      </c>
      <c r="G23" s="20" t="s">
        <v>140</v>
      </c>
      <c r="H23" s="45">
        <f t="shared" si="0"/>
        <v>5</v>
      </c>
      <c r="I23" s="17">
        <f t="shared" si="1"/>
        <v>2</v>
      </c>
      <c r="J23" s="18">
        <f t="shared" si="2"/>
        <v>2.5</v>
      </c>
      <c r="K23" s="46">
        <f ca="1">IF(ISERROR(INDIRECT((ADDRESS(MATCH($C23,Этап1!$C:$C,0),8,4,1,"Этап1")))),"-",INDIRECT((ADDRESS(MATCH($C23,Этап1!$C:$C,0),8,4,1,"Этап1"))))</f>
        <v>3</v>
      </c>
      <c r="L23" s="48">
        <f ca="1">IF(ISERROR(INDIRECT((ADDRESS(MATCH($C23,Этап2!$C:$C,0),8,4,1,"Этап2")))),"-",INDIRECT((ADDRESS(MATCH($C23,Этап2!$C:$C,0),8,4,1,"Этап2"))))</f>
        <v>2</v>
      </c>
      <c r="M23" s="48" t="str">
        <f ca="1">IF(ISERROR(INDIRECT((ADDRESS(MATCH($C23,Этап3!$C:$C,0),8,4,1,"Этап3")))),"-",INDIRECT((ADDRESS(MATCH($C23,Этап3!$C:$C,0),8,4,1,"Этап3"))))</f>
        <v>-</v>
      </c>
      <c r="N23" s="48" t="str">
        <f ca="1">IF(ISERROR(INDIRECT((ADDRESS(MATCH($C23,Этап4!$C:$C,0),8,4,1,"Этап4")))),"-",INDIRECT((ADDRESS(MATCH($C23,Этап4!$C:$C,0),8,4,1,"Этап4"))))</f>
        <v>-</v>
      </c>
      <c r="O23" s="48" t="str">
        <f ca="1">IF(ISERROR(INDIRECT((ADDRESS(MATCH($C23,Этап5!$C:$C,0),8,4,1,"Этап5")))),"-",INDIRECT((ADDRESS(MATCH($C23,Этап5!$C:$C,0),8,4,1,"Этап5"))))</f>
        <v>-</v>
      </c>
    </row>
    <row r="24" spans="1:15" ht="12">
      <c r="A24" s="14">
        <v>22</v>
      </c>
      <c r="B24" s="42">
        <v>3694</v>
      </c>
      <c r="C24" s="20" t="s">
        <v>108</v>
      </c>
      <c r="D24" s="20" t="s">
        <v>109</v>
      </c>
      <c r="E24" s="20"/>
      <c r="F24" s="42">
        <v>27</v>
      </c>
      <c r="G24" s="20" t="s">
        <v>110</v>
      </c>
      <c r="H24" s="45">
        <f t="shared" si="0"/>
        <v>4</v>
      </c>
      <c r="I24" s="17">
        <f t="shared" si="1"/>
        <v>1</v>
      </c>
      <c r="J24" s="18">
        <f t="shared" si="2"/>
        <v>4</v>
      </c>
      <c r="K24" s="46">
        <f ca="1">IF(ISERROR(INDIRECT((ADDRESS(MATCH($C24,Этап1!$C:$C,0),8,4,1,"Этап1")))),"-",INDIRECT((ADDRESS(MATCH($C24,Этап1!$C:$C,0),8,4,1,"Этап1"))))</f>
        <v>4</v>
      </c>
      <c r="L24" s="48" t="str">
        <f ca="1">IF(ISERROR(INDIRECT((ADDRESS(MATCH($C24,Этап2!$C:$C,0),8,4,1,"Этап2")))),"-",INDIRECT((ADDRESS(MATCH($C24,Этап2!$C:$C,0),8,4,1,"Этап2"))))</f>
        <v>-</v>
      </c>
      <c r="M24" s="48" t="str">
        <f ca="1">IF(ISERROR(INDIRECT((ADDRESS(MATCH($C24,Этап3!$C:$C,0),8,4,1,"Этап3")))),"-",INDIRECT((ADDRESS(MATCH($C24,Этап3!$C:$C,0),8,4,1,"Этап3"))))</f>
        <v>-</v>
      </c>
      <c r="N24" s="48" t="str">
        <f ca="1">IF(ISERROR(INDIRECT((ADDRESS(MATCH($C24,Этап4!$C:$C,0),8,4,1,"Этап4")))),"-",INDIRECT((ADDRESS(MATCH($C24,Этап4!$C:$C,0),8,4,1,"Этап4"))))</f>
        <v>-</v>
      </c>
      <c r="O24" s="48" t="str">
        <f ca="1">IF(ISERROR(INDIRECT((ADDRESS(MATCH($C24,Этап5!$C:$C,0),8,4,1,"Этап5")))),"-",INDIRECT((ADDRESS(MATCH($C24,Этап5!$C:$C,0),8,4,1,"Этап5"))))</f>
        <v>-</v>
      </c>
    </row>
    <row r="25" spans="1:15" ht="12">
      <c r="A25" s="14">
        <v>23</v>
      </c>
      <c r="B25" s="42">
        <v>3908</v>
      </c>
      <c r="C25" s="20" t="s">
        <v>111</v>
      </c>
      <c r="D25" s="20" t="s">
        <v>112</v>
      </c>
      <c r="E25" s="20"/>
      <c r="F25" s="42">
        <v>27</v>
      </c>
      <c r="G25" s="20" t="s">
        <v>3</v>
      </c>
      <c r="H25" s="45">
        <f t="shared" si="0"/>
        <v>1</v>
      </c>
      <c r="I25" s="17">
        <f t="shared" si="1"/>
        <v>1</v>
      </c>
      <c r="J25" s="18">
        <f t="shared" si="2"/>
        <v>1</v>
      </c>
      <c r="K25" s="46" t="str">
        <f ca="1">IF(ISERROR(INDIRECT((ADDRESS(MATCH($C25,Этап1!$C:$C,0),8,4,1,"Этап1")))),"-",INDIRECT((ADDRESS(MATCH($C25,Этап1!$C:$C,0),8,4,1,"Этап1"))))</f>
        <v>-</v>
      </c>
      <c r="L25" s="48">
        <f ca="1">IF(ISERROR(INDIRECT((ADDRESS(MATCH($C25,Этап2!$C:$C,0),8,4,1,"Этап2")))),"-",INDIRECT((ADDRESS(MATCH($C25,Этап2!$C:$C,0),8,4,1,"Этап2"))))</f>
        <v>1</v>
      </c>
      <c r="M25" s="48" t="str">
        <f ca="1">IF(ISERROR(INDIRECT((ADDRESS(MATCH($C25,Этап3!$C:$C,0),8,4,1,"Этап3")))),"-",INDIRECT((ADDRESS(MATCH($C25,Этап3!$C:$C,0),8,4,1,"Этап3"))))</f>
        <v>-</v>
      </c>
      <c r="N25" s="48" t="str">
        <f ca="1">IF(ISERROR(INDIRECT((ADDRESS(MATCH($C25,Этап4!$C:$C,0),8,4,1,"Этап4")))),"-",INDIRECT((ADDRESS(MATCH($C25,Этап4!$C:$C,0),8,4,1,"Этап4"))))</f>
        <v>-</v>
      </c>
      <c r="O25" s="48" t="str">
        <f ca="1">IF(ISERROR(INDIRECT((ADDRESS(MATCH($C25,Этап5!$C:$C,0),8,4,1,"Этап5")))),"-",INDIRECT((ADDRESS(MATCH($C25,Этап5!$C:$C,0),8,4,1,"Этап5"))))</f>
        <v>-</v>
      </c>
    </row>
    <row r="26" spans="1:15" ht="12">
      <c r="A26" s="14">
        <v>24</v>
      </c>
      <c r="B26" s="42">
        <v>0</v>
      </c>
      <c r="C26" s="20" t="s">
        <v>298</v>
      </c>
      <c r="D26" s="20"/>
      <c r="E26" s="20"/>
      <c r="F26" s="42"/>
      <c r="G26" s="20"/>
      <c r="H26" s="45">
        <f t="shared" si="0"/>
        <v>1</v>
      </c>
      <c r="I26" s="17">
        <f t="shared" si="1"/>
        <v>1</v>
      </c>
      <c r="J26" s="18">
        <f t="shared" si="2"/>
        <v>1</v>
      </c>
      <c r="K26" s="46" t="str">
        <f ca="1">IF(ISERROR(INDIRECT((ADDRESS(MATCH($C26,Этап1!$C:$C,0),8,4,1,"Этап1")))),"-",INDIRECT((ADDRESS(MATCH($C26,Этап1!$C:$C,0),8,4,1,"Этап1"))))</f>
        <v>-</v>
      </c>
      <c r="L26" s="48" t="str">
        <f ca="1">IF(ISERROR(INDIRECT((ADDRESS(MATCH($C26,Этап2!$C:$C,0),8,4,1,"Этап2")))),"-",INDIRECT((ADDRESS(MATCH($C26,Этап2!$C:$C,0),8,4,1,"Этап2"))))</f>
        <v>-</v>
      </c>
      <c r="M26" s="48" t="str">
        <f ca="1">IF(ISERROR(INDIRECT((ADDRESS(MATCH($C26,Этап3!$C:$C,0),8,4,1,"Этап3")))),"-",INDIRECT((ADDRESS(MATCH($C26,Этап3!$C:$C,0),8,4,1,"Этап3"))))</f>
        <v>-</v>
      </c>
      <c r="N26" s="48" t="str">
        <f ca="1">IF(ISERROR(INDIRECT((ADDRESS(MATCH($C26,Этап4!$C:$C,0),8,4,1,"Этап4")))),"-",INDIRECT((ADDRESS(MATCH($C26,Этап4!$C:$C,0),8,4,1,"Этап4"))))</f>
        <v>-</v>
      </c>
      <c r="O26" s="48">
        <f ca="1">IF(ISERROR(INDIRECT((ADDRESS(MATCH($C26,Этап5!$C:$C,0),8,4,1,"Этап5")))),"-",INDIRECT((ADDRESS(MATCH($C26,Этап5!$C:$C,0),8,4,1,"Этап5"))))</f>
        <v>1</v>
      </c>
    </row>
    <row r="27" spans="1:15" ht="12">
      <c r="A27" s="14">
        <v>25</v>
      </c>
      <c r="B27" s="42">
        <v>0</v>
      </c>
      <c r="C27" s="20" t="s">
        <v>299</v>
      </c>
      <c r="D27" s="20"/>
      <c r="E27" s="20"/>
      <c r="F27" s="42"/>
      <c r="G27" s="20"/>
      <c r="H27" s="45">
        <f t="shared" si="0"/>
        <v>1</v>
      </c>
      <c r="I27" s="17">
        <f t="shared" si="1"/>
        <v>1</v>
      </c>
      <c r="J27" s="18">
        <f t="shared" si="2"/>
        <v>1</v>
      </c>
      <c r="K27" s="46" t="str">
        <f ca="1">IF(ISERROR(INDIRECT((ADDRESS(MATCH($C27,Этап1!$C:$C,0),8,4,1,"Этап1")))),"-",INDIRECT((ADDRESS(MATCH($C27,Этап1!$C:$C,0),8,4,1,"Этап1"))))</f>
        <v>-</v>
      </c>
      <c r="L27" s="48" t="str">
        <f ca="1">IF(ISERROR(INDIRECT((ADDRESS(MATCH($C27,Этап2!$C:$C,0),8,4,1,"Этап2")))),"-",INDIRECT((ADDRESS(MATCH($C27,Этап2!$C:$C,0),8,4,1,"Этап2"))))</f>
        <v>-</v>
      </c>
      <c r="M27" s="48" t="str">
        <f ca="1">IF(ISERROR(INDIRECT((ADDRESS(MATCH($C27,Этап3!$C:$C,0),8,4,1,"Этап3")))),"-",INDIRECT((ADDRESS(MATCH($C27,Этап3!$C:$C,0),8,4,1,"Этап3"))))</f>
        <v>-</v>
      </c>
      <c r="N27" s="48" t="str">
        <f ca="1">IF(ISERROR(INDIRECT((ADDRESS(MATCH($C27,Этап4!$C:$C,0),8,4,1,"Этап4")))),"-",INDIRECT((ADDRESS(MATCH($C27,Этап4!$C:$C,0),8,4,1,"Этап4"))))</f>
        <v>-</v>
      </c>
      <c r="O27" s="48">
        <f ca="1">IF(ISERROR(INDIRECT((ADDRESS(MATCH($C27,Этап5!$C:$C,0),8,4,1,"Этап5")))),"-",INDIRECT((ADDRESS(MATCH($C27,Этап5!$C:$C,0),8,4,1,"Этап5"))))</f>
        <v>1</v>
      </c>
    </row>
    <row r="28" spans="1:15" ht="12">
      <c r="A28" s="14">
        <v>26</v>
      </c>
      <c r="B28" s="42">
        <v>0</v>
      </c>
      <c r="C28" s="20" t="s">
        <v>300</v>
      </c>
      <c r="D28" s="20"/>
      <c r="E28" s="20"/>
      <c r="F28" s="42"/>
      <c r="G28" s="20"/>
      <c r="H28" s="45">
        <f t="shared" si="0"/>
        <v>1</v>
      </c>
      <c r="I28" s="17">
        <f t="shared" si="1"/>
        <v>1</v>
      </c>
      <c r="J28" s="18">
        <f t="shared" si="2"/>
        <v>1</v>
      </c>
      <c r="K28" s="46" t="str">
        <f ca="1">IF(ISERROR(INDIRECT((ADDRESS(MATCH($C28,Этап1!$C:$C,0),8,4,1,"Этап1")))),"-",INDIRECT((ADDRESS(MATCH($C28,Этап1!$C:$C,0),8,4,1,"Этап1"))))</f>
        <v>-</v>
      </c>
      <c r="L28" s="48" t="str">
        <f ca="1">IF(ISERROR(INDIRECT((ADDRESS(MATCH($C28,Этап2!$C:$C,0),8,4,1,"Этап2")))),"-",INDIRECT((ADDRESS(MATCH($C28,Этап2!$C:$C,0),8,4,1,"Этап2"))))</f>
        <v>-</v>
      </c>
      <c r="M28" s="48" t="str">
        <f ca="1">IF(ISERROR(INDIRECT((ADDRESS(MATCH($C28,Этап3!$C:$C,0),8,4,1,"Этап3")))),"-",INDIRECT((ADDRESS(MATCH($C28,Этап3!$C:$C,0),8,4,1,"Этап3"))))</f>
        <v>-</v>
      </c>
      <c r="N28" s="48" t="str">
        <f ca="1">IF(ISERROR(INDIRECT((ADDRESS(MATCH($C28,Этап4!$C:$C,0),8,4,1,"Этап4")))),"-",INDIRECT((ADDRESS(MATCH($C28,Этап4!$C:$C,0),8,4,1,"Этап4"))))</f>
        <v>-</v>
      </c>
      <c r="O28" s="48">
        <f ca="1">IF(ISERROR(INDIRECT((ADDRESS(MATCH($C28,Этап5!$C:$C,0),8,4,1,"Этап5")))),"-",INDIRECT((ADDRESS(MATCH($C28,Этап5!$C:$C,0),8,4,1,"Этап5"))))</f>
        <v>1</v>
      </c>
    </row>
    <row r="29" spans="1:15" ht="12">
      <c r="A29" s="14">
        <v>27</v>
      </c>
      <c r="B29" s="42">
        <v>0</v>
      </c>
      <c r="C29" s="20" t="s">
        <v>301</v>
      </c>
      <c r="D29" s="20"/>
      <c r="E29" s="20"/>
      <c r="F29" s="42"/>
      <c r="G29" s="20"/>
      <c r="H29" s="45">
        <f t="shared" si="0"/>
        <v>1</v>
      </c>
      <c r="I29" s="17">
        <f t="shared" si="1"/>
        <v>1</v>
      </c>
      <c r="J29" s="18">
        <f t="shared" si="2"/>
        <v>1</v>
      </c>
      <c r="K29" s="46" t="str">
        <f ca="1">IF(ISERROR(INDIRECT((ADDRESS(MATCH($C29,Этап1!$C:$C,0),8,4,1,"Этап1")))),"-",INDIRECT((ADDRESS(MATCH($C29,Этап1!$C:$C,0),8,4,1,"Этап1"))))</f>
        <v>-</v>
      </c>
      <c r="L29" s="48" t="str">
        <f ca="1">IF(ISERROR(INDIRECT((ADDRESS(MATCH($C29,Этап2!$C:$C,0),8,4,1,"Этап2")))),"-",INDIRECT((ADDRESS(MATCH($C29,Этап2!$C:$C,0),8,4,1,"Этап2"))))</f>
        <v>-</v>
      </c>
      <c r="M29" s="48" t="str">
        <f ca="1">IF(ISERROR(INDIRECT((ADDRESS(MATCH($C29,Этап3!$C:$C,0),8,4,1,"Этап3")))),"-",INDIRECT((ADDRESS(MATCH($C29,Этап3!$C:$C,0),8,4,1,"Этап3"))))</f>
        <v>-</v>
      </c>
      <c r="N29" s="48" t="str">
        <f ca="1">IF(ISERROR(INDIRECT((ADDRESS(MATCH($C29,Этап4!$C:$C,0),8,4,1,"Этап4")))),"-",INDIRECT((ADDRESS(MATCH($C29,Этап4!$C:$C,0),8,4,1,"Этап4"))))</f>
        <v>-</v>
      </c>
      <c r="O29" s="48">
        <f ca="1">IF(ISERROR(INDIRECT((ADDRESS(MATCH($C29,Этап5!$C:$C,0),8,4,1,"Этап5")))),"-",INDIRECT((ADDRESS(MATCH($C29,Этап5!$C:$C,0),8,4,1,"Этап5"))))</f>
        <v>1</v>
      </c>
    </row>
    <row r="30" spans="1:15" ht="12">
      <c r="A30" s="14">
        <v>28</v>
      </c>
      <c r="B30" s="42">
        <v>0</v>
      </c>
      <c r="C30" s="20" t="s">
        <v>302</v>
      </c>
      <c r="D30" s="20"/>
      <c r="E30" s="20"/>
      <c r="F30" s="42"/>
      <c r="G30" s="20"/>
      <c r="H30" s="45">
        <f t="shared" si="0"/>
        <v>1</v>
      </c>
      <c r="I30" s="17">
        <f t="shared" si="1"/>
        <v>1</v>
      </c>
      <c r="J30" s="18">
        <f t="shared" si="2"/>
        <v>1</v>
      </c>
      <c r="K30" s="46" t="str">
        <f ca="1">IF(ISERROR(INDIRECT((ADDRESS(MATCH($C30,Этап1!$C:$C,0),8,4,1,"Этап1")))),"-",INDIRECT((ADDRESS(MATCH($C30,Этап1!$C:$C,0),8,4,1,"Этап1"))))</f>
        <v>-</v>
      </c>
      <c r="L30" s="48" t="str">
        <f ca="1">IF(ISERROR(INDIRECT((ADDRESS(MATCH($C30,Этап2!$C:$C,0),8,4,1,"Этап2")))),"-",INDIRECT((ADDRESS(MATCH($C30,Этап2!$C:$C,0),8,4,1,"Этап2"))))</f>
        <v>-</v>
      </c>
      <c r="M30" s="48" t="str">
        <f ca="1">IF(ISERROR(INDIRECT((ADDRESS(MATCH($C30,Этап3!$C:$C,0),8,4,1,"Этап3")))),"-",INDIRECT((ADDRESS(MATCH($C30,Этап3!$C:$C,0),8,4,1,"Этап3"))))</f>
        <v>-</v>
      </c>
      <c r="N30" s="48" t="str">
        <f ca="1">IF(ISERROR(INDIRECT((ADDRESS(MATCH($C30,Этап4!$C:$C,0),8,4,1,"Этап4")))),"-",INDIRECT((ADDRESS(MATCH($C30,Этап4!$C:$C,0),8,4,1,"Этап4"))))</f>
        <v>-</v>
      </c>
      <c r="O30" s="48">
        <f ca="1">IF(ISERROR(INDIRECT((ADDRESS(MATCH($C30,Этап5!$C:$C,0),8,4,1,"Этап5")))),"-",INDIRECT((ADDRESS(MATCH($C30,Этап5!$C:$C,0),8,4,1,"Этап5"))))</f>
        <v>1</v>
      </c>
    </row>
    <row r="31" spans="1:15" ht="12">
      <c r="A31" s="14">
        <v>29</v>
      </c>
      <c r="B31" s="42">
        <v>0</v>
      </c>
      <c r="C31" s="20" t="s">
        <v>303</v>
      </c>
      <c r="D31" s="20"/>
      <c r="E31" s="20"/>
      <c r="F31" s="42"/>
      <c r="G31" s="20"/>
      <c r="H31" s="45">
        <f t="shared" si="0"/>
        <v>1</v>
      </c>
      <c r="I31" s="17">
        <f t="shared" si="1"/>
        <v>1</v>
      </c>
      <c r="J31" s="18">
        <f t="shared" si="2"/>
        <v>1</v>
      </c>
      <c r="K31" s="46" t="str">
        <f ca="1">IF(ISERROR(INDIRECT((ADDRESS(MATCH($C31,Этап1!$C:$C,0),8,4,1,"Этап1")))),"-",INDIRECT((ADDRESS(MATCH($C31,Этап1!$C:$C,0),8,4,1,"Этап1"))))</f>
        <v>-</v>
      </c>
      <c r="L31" s="48" t="str">
        <f ca="1">IF(ISERROR(INDIRECT((ADDRESS(MATCH($C31,Этап2!$C:$C,0),8,4,1,"Этап2")))),"-",INDIRECT((ADDRESS(MATCH($C31,Этап2!$C:$C,0),8,4,1,"Этап2"))))</f>
        <v>-</v>
      </c>
      <c r="M31" s="48" t="str">
        <f ca="1">IF(ISERROR(INDIRECT((ADDRESS(MATCH($C31,Этап3!$C:$C,0),8,4,1,"Этап3")))),"-",INDIRECT((ADDRESS(MATCH($C31,Этап3!$C:$C,0),8,4,1,"Этап3"))))</f>
        <v>-</v>
      </c>
      <c r="N31" s="48" t="str">
        <f ca="1">IF(ISERROR(INDIRECT((ADDRESS(MATCH($C31,Этап4!$C:$C,0),8,4,1,"Этап4")))),"-",INDIRECT((ADDRESS(MATCH($C31,Этап4!$C:$C,0),8,4,1,"Этап4"))))</f>
        <v>-</v>
      </c>
      <c r="O31" s="48">
        <f ca="1">IF(ISERROR(INDIRECT((ADDRESS(MATCH($C31,Этап5!$C:$C,0),8,4,1,"Этап5")))),"-",INDIRECT((ADDRESS(MATCH($C31,Этап5!$C:$C,0),8,4,1,"Этап5"))))</f>
        <v>1</v>
      </c>
    </row>
    <row r="32" spans="1:15" ht="12">
      <c r="A32" s="14">
        <v>30</v>
      </c>
      <c r="B32" s="42">
        <v>0</v>
      </c>
      <c r="C32" s="20" t="s">
        <v>304</v>
      </c>
      <c r="D32" s="20"/>
      <c r="E32" s="20"/>
      <c r="F32" s="42"/>
      <c r="G32" s="20"/>
      <c r="H32" s="45">
        <f t="shared" si="0"/>
        <v>1</v>
      </c>
      <c r="I32" s="17">
        <f t="shared" si="1"/>
        <v>1</v>
      </c>
      <c r="J32" s="18">
        <f t="shared" si="2"/>
        <v>1</v>
      </c>
      <c r="K32" s="46" t="str">
        <f ca="1">IF(ISERROR(INDIRECT((ADDRESS(MATCH($C32,Этап1!$C:$C,0),8,4,1,"Этап1")))),"-",INDIRECT((ADDRESS(MATCH($C32,Этап1!$C:$C,0),8,4,1,"Этап1"))))</f>
        <v>-</v>
      </c>
      <c r="L32" s="48" t="str">
        <f ca="1">IF(ISERROR(INDIRECT((ADDRESS(MATCH($C32,Этап2!$C:$C,0),8,4,1,"Этап2")))),"-",INDIRECT((ADDRESS(MATCH($C32,Этап2!$C:$C,0),8,4,1,"Этап2"))))</f>
        <v>-</v>
      </c>
      <c r="M32" s="48" t="str">
        <f ca="1">IF(ISERROR(INDIRECT((ADDRESS(MATCH($C32,Этап3!$C:$C,0),8,4,1,"Этап3")))),"-",INDIRECT((ADDRESS(MATCH($C32,Этап3!$C:$C,0),8,4,1,"Этап3"))))</f>
        <v>-</v>
      </c>
      <c r="N32" s="48" t="str">
        <f ca="1">IF(ISERROR(INDIRECT((ADDRESS(MATCH($C32,Этап4!$C:$C,0),8,4,1,"Этап4")))),"-",INDIRECT((ADDRESS(MATCH($C32,Этап4!$C:$C,0),8,4,1,"Этап4"))))</f>
        <v>-</v>
      </c>
      <c r="O32" s="48">
        <f ca="1">IF(ISERROR(INDIRECT((ADDRESS(MATCH($C32,Этап5!$C:$C,0),8,4,1,"Этап5")))),"-",INDIRECT((ADDRESS(MATCH($C32,Этап5!$C:$C,0),8,4,1,"Этап5"))))</f>
        <v>1</v>
      </c>
    </row>
  </sheetData>
  <conditionalFormatting sqref="G2">
    <cfRule type="expression" priority="1" dxfId="0" stopIfTrue="1">
      <formula>ISERROR($K$12)</formula>
    </cfRule>
  </conditionalFormatting>
  <conditionalFormatting sqref="H2:J2">
    <cfRule type="expression" priority="2" dxfId="0" stopIfTrue="1">
      <formula>ISERROR($K$10)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1"/>
  <sheetViews>
    <sheetView workbookViewId="0" topLeftCell="A1">
      <selection activeCell="A1" sqref="A1:I1"/>
    </sheetView>
  </sheetViews>
  <sheetFormatPr defaultColWidth="9.00390625" defaultRowHeight="12.75"/>
  <cols>
    <col min="1" max="1" width="11.75390625" style="0" bestFit="1" customWidth="1"/>
    <col min="2" max="2" width="8.00390625" style="0" customWidth="1"/>
    <col min="3" max="3" width="24.375" style="0" bestFit="1" customWidth="1"/>
    <col min="4" max="4" width="11.375" style="0" bestFit="1" customWidth="1"/>
    <col min="5" max="5" width="27.75390625" style="0" customWidth="1"/>
    <col min="6" max="6" width="8.625" style="0" bestFit="1" customWidth="1"/>
    <col min="7" max="7" width="17.875" style="0" customWidth="1"/>
    <col min="9" max="9" width="14.125" style="0" customWidth="1"/>
    <col min="10" max="10" width="21.625" style="55" customWidth="1"/>
    <col min="11" max="11" width="14.125" style="35" customWidth="1"/>
  </cols>
  <sheetData>
    <row r="1" spans="1:18" s="6" customFormat="1" ht="27">
      <c r="A1" s="57">
        <v>170304</v>
      </c>
      <c r="B1" s="57"/>
      <c r="C1" s="57"/>
      <c r="D1" s="57"/>
      <c r="E1" s="57"/>
      <c r="F1" s="57"/>
      <c r="G1" s="57"/>
      <c r="H1" s="57"/>
      <c r="I1" s="57"/>
      <c r="J1" s="52"/>
      <c r="K1" s="36"/>
      <c r="L1" s="7"/>
      <c r="M1" s="7"/>
      <c r="N1" s="7"/>
      <c r="O1" s="7"/>
      <c r="P1" s="7"/>
      <c r="Q1" s="7"/>
      <c r="R1" s="7"/>
    </row>
    <row r="2" spans="1:18" s="6" customFormat="1" ht="27">
      <c r="A2" s="50"/>
      <c r="B2" s="50"/>
      <c r="C2" s="50"/>
      <c r="D2" s="50"/>
      <c r="E2" s="50"/>
      <c r="F2" s="50"/>
      <c r="G2" s="50"/>
      <c r="H2" s="50"/>
      <c r="I2" s="50"/>
      <c r="J2" s="52"/>
      <c r="K2" s="36"/>
      <c r="L2" s="7"/>
      <c r="M2" s="7"/>
      <c r="N2" s="7"/>
      <c r="O2" s="7"/>
      <c r="P2" s="7"/>
      <c r="Q2" s="7"/>
      <c r="R2" s="7"/>
    </row>
    <row r="3" spans="1:11" s="2" customFormat="1" ht="12.75">
      <c r="A3" s="5" t="s">
        <v>0</v>
      </c>
      <c r="B3" s="5"/>
      <c r="C3" s="44" t="s">
        <v>134</v>
      </c>
      <c r="J3" s="54"/>
      <c r="K3" s="37"/>
    </row>
    <row r="4" spans="1:11" ht="12.75">
      <c r="A4" s="2" t="s">
        <v>1</v>
      </c>
      <c r="B4" s="2"/>
      <c r="C4" s="2" t="s">
        <v>2</v>
      </c>
      <c r="D4" s="2" t="s">
        <v>12</v>
      </c>
      <c r="E4" s="2" t="s">
        <v>20</v>
      </c>
      <c r="F4" s="2" t="s">
        <v>23</v>
      </c>
      <c r="G4" s="2" t="s">
        <v>7</v>
      </c>
      <c r="H4" s="4" t="s">
        <v>8</v>
      </c>
      <c r="I4" s="2" t="s">
        <v>13</v>
      </c>
      <c r="J4" s="54" t="s">
        <v>264</v>
      </c>
      <c r="K4" s="37"/>
    </row>
    <row r="5" spans="1:10" ht="12.75">
      <c r="A5">
        <v>1</v>
      </c>
      <c r="B5">
        <v>747</v>
      </c>
      <c r="C5" t="s">
        <v>235</v>
      </c>
      <c r="D5" t="s">
        <v>236</v>
      </c>
      <c r="E5" t="s">
        <v>84</v>
      </c>
      <c r="F5">
        <v>30</v>
      </c>
      <c r="G5" t="s">
        <v>237</v>
      </c>
      <c r="H5" s="1">
        <v>23</v>
      </c>
      <c r="I5" t="str">
        <f>IF(ISERROR(MATCH($C5,Cyclocross!C:C,0)),"нет в списках","есть")</f>
        <v>есть</v>
      </c>
      <c r="J5" s="55" t="str">
        <f>IF(ISERROR(MATCH($C5,'Mужчины до 30 лет'!C:C,0)),"нет в списках","есть")</f>
        <v>нет в списках</v>
      </c>
    </row>
    <row r="6" spans="1:10" ht="12.75">
      <c r="A6">
        <v>2</v>
      </c>
      <c r="B6">
        <v>1112</v>
      </c>
      <c r="C6" t="s">
        <v>26</v>
      </c>
      <c r="D6" t="s">
        <v>27</v>
      </c>
      <c r="E6" t="s">
        <v>39</v>
      </c>
      <c r="F6">
        <v>28</v>
      </c>
      <c r="G6" t="s">
        <v>99</v>
      </c>
      <c r="H6" s="1">
        <f>H5-1</f>
        <v>22</v>
      </c>
      <c r="I6" t="str">
        <f>IF(ISERROR(MATCH($C6,Cyclocross!C:C,0)),"нет в списках","есть")</f>
        <v>есть</v>
      </c>
      <c r="J6" s="55" t="str">
        <f>IF(ISERROR(MATCH($C6,'Mужчины до 30 лет'!C:C,0)),"нет в списках","есть")</f>
        <v>нет в списках</v>
      </c>
    </row>
    <row r="7" spans="1:10" ht="12.75">
      <c r="A7">
        <v>3</v>
      </c>
      <c r="B7">
        <v>3861</v>
      </c>
      <c r="C7" t="s">
        <v>43</v>
      </c>
      <c r="D7" t="s">
        <v>46</v>
      </c>
      <c r="E7" t="s">
        <v>39</v>
      </c>
      <c r="F7">
        <v>33</v>
      </c>
      <c r="G7" t="s">
        <v>99</v>
      </c>
      <c r="H7" s="1">
        <f aca="true" t="shared" si="0" ref="H7:H20">H6-1</f>
        <v>21</v>
      </c>
      <c r="I7" t="str">
        <f>IF(ISERROR(MATCH($C7,Cyclocross!C:C,0)),"нет в списках","есть")</f>
        <v>есть</v>
      </c>
      <c r="J7" s="55" t="str">
        <f>IF(ISERROR(MATCH($C7,'Mужчины до 30 лет'!C:C,0)),"нет в списках","есть")</f>
        <v>нет в списках</v>
      </c>
    </row>
    <row r="8" spans="1:10" ht="12.75">
      <c r="A8">
        <v>4</v>
      </c>
      <c r="B8">
        <v>3180</v>
      </c>
      <c r="C8" t="s">
        <v>269</v>
      </c>
      <c r="D8" t="s">
        <v>124</v>
      </c>
      <c r="E8" t="s">
        <v>39</v>
      </c>
      <c r="F8">
        <v>27</v>
      </c>
      <c r="G8" t="s">
        <v>99</v>
      </c>
      <c r="H8" s="1">
        <f t="shared" si="0"/>
        <v>20</v>
      </c>
      <c r="I8" t="str">
        <f>IF(ISERROR(MATCH($C8,Cyclocross!C:C,0)),"нет в списках","есть")</f>
        <v>есть</v>
      </c>
      <c r="J8" s="55" t="str">
        <f>IF(ISERROR(MATCH($C8,'Mужчины до 30 лет'!C:C,0)),"нет в списках","есть")</f>
        <v>нет в списках</v>
      </c>
    </row>
    <row r="9" spans="1:10" ht="12.75">
      <c r="A9">
        <v>5</v>
      </c>
      <c r="B9">
        <v>169</v>
      </c>
      <c r="C9" t="s">
        <v>90</v>
      </c>
      <c r="D9" t="s">
        <v>91</v>
      </c>
      <c r="F9">
        <v>33</v>
      </c>
      <c r="G9" t="s">
        <v>99</v>
      </c>
      <c r="H9" s="1">
        <f t="shared" si="0"/>
        <v>19</v>
      </c>
      <c r="I9" t="str">
        <f>IF(ISERROR(MATCH($C9,Cyclocross!C:C,0)),"нет в списках","есть")</f>
        <v>есть</v>
      </c>
      <c r="J9" s="55" t="str">
        <f>IF(ISERROR(MATCH($C9,'Mужчины до 30 лет'!C:C,0)),"нет в списках","есть")</f>
        <v>нет в списках</v>
      </c>
    </row>
    <row r="10" spans="1:10" ht="12.75">
      <c r="A10">
        <v>6</v>
      </c>
      <c r="B10">
        <v>2075</v>
      </c>
      <c r="C10" t="s">
        <v>143</v>
      </c>
      <c r="D10" t="s">
        <v>60</v>
      </c>
      <c r="E10" t="s">
        <v>89</v>
      </c>
      <c r="F10">
        <v>28</v>
      </c>
      <c r="G10" t="s">
        <v>3</v>
      </c>
      <c r="H10" s="1">
        <f t="shared" si="0"/>
        <v>18</v>
      </c>
      <c r="I10" t="str">
        <f>IF(ISERROR(MATCH($C10,Cyclocross!C:C,0)),"нет в списках","есть")</f>
        <v>есть</v>
      </c>
      <c r="J10" s="55" t="str">
        <f>IF(ISERROR(MATCH($C10,'Mужчины до 30 лет'!C:C,0)),"нет в списках","есть")</f>
        <v>нет в списках</v>
      </c>
    </row>
    <row r="11" spans="1:10" ht="12.75">
      <c r="A11">
        <v>7</v>
      </c>
      <c r="B11">
        <v>4862</v>
      </c>
      <c r="C11" t="s">
        <v>179</v>
      </c>
      <c r="D11" t="s">
        <v>180</v>
      </c>
      <c r="F11">
        <v>32</v>
      </c>
      <c r="G11" t="s">
        <v>140</v>
      </c>
      <c r="H11" s="1">
        <f t="shared" si="0"/>
        <v>17</v>
      </c>
      <c r="I11" t="str">
        <f>IF(ISERROR(MATCH($C11,Cyclocross!C:C,0)),"нет в списках","есть")</f>
        <v>есть</v>
      </c>
      <c r="J11" s="55" t="str">
        <f>IF(ISERROR(MATCH($C11,'Mужчины до 30 лет'!C:C,0)),"нет в списках","есть")</f>
        <v>нет в списках</v>
      </c>
    </row>
    <row r="12" spans="1:10" ht="12.75">
      <c r="A12">
        <v>8</v>
      </c>
      <c r="B12">
        <v>0</v>
      </c>
      <c r="C12" t="s">
        <v>291</v>
      </c>
      <c r="H12" s="1">
        <f t="shared" si="0"/>
        <v>16</v>
      </c>
      <c r="I12" t="str">
        <f>IF(ISERROR(MATCH($C12,Cyclocross!C:C,0)),"нет в списках","есть")</f>
        <v>есть</v>
      </c>
      <c r="J12" s="55" t="str">
        <f>IF(ISERROR(MATCH($C12,'Mужчины до 30 лет'!C:C,0)),"нет в списках","есть")</f>
        <v>нет в списках</v>
      </c>
    </row>
    <row r="13" spans="1:10" ht="12.75">
      <c r="A13">
        <v>9</v>
      </c>
      <c r="B13">
        <v>196</v>
      </c>
      <c r="C13" t="s">
        <v>138</v>
      </c>
      <c r="D13" t="s">
        <v>139</v>
      </c>
      <c r="F13">
        <v>33</v>
      </c>
      <c r="G13" t="s">
        <v>3</v>
      </c>
      <c r="H13" s="1">
        <f t="shared" si="0"/>
        <v>15</v>
      </c>
      <c r="I13" t="str">
        <f>IF(ISERROR(MATCH($C13,Cyclocross!C:C,0)),"нет в списках","есть")</f>
        <v>есть</v>
      </c>
      <c r="J13" s="55" t="str">
        <f>IF(ISERROR(MATCH($C13,'Mужчины до 30 лет'!C:C,0)),"нет в списках","есть")</f>
        <v>нет в списках</v>
      </c>
    </row>
    <row r="14" spans="1:12" ht="12.75">
      <c r="A14">
        <v>10</v>
      </c>
      <c r="B14">
        <v>5333</v>
      </c>
      <c r="C14" t="s">
        <v>78</v>
      </c>
      <c r="D14" t="s">
        <v>79</v>
      </c>
      <c r="F14">
        <v>28</v>
      </c>
      <c r="G14" t="s">
        <v>3</v>
      </c>
      <c r="H14" s="1">
        <f t="shared" si="0"/>
        <v>14</v>
      </c>
      <c r="I14" t="str">
        <f>IF(ISERROR(MATCH($C14,Cyclocross!C:C,0)),"нет в списках","есть")</f>
        <v>есть</v>
      </c>
      <c r="J14" s="55" t="str">
        <f>IF(ISERROR(MATCH($C14,'Mужчины до 30 лет'!C:C,0)),"нет в списках","есть")</f>
        <v>нет в списках</v>
      </c>
      <c r="L14" s="2"/>
    </row>
    <row r="15" spans="1:12" ht="12.75">
      <c r="A15">
        <v>11</v>
      </c>
      <c r="B15">
        <v>0</v>
      </c>
      <c r="C15" t="s">
        <v>292</v>
      </c>
      <c r="H15" s="1">
        <f t="shared" si="0"/>
        <v>13</v>
      </c>
      <c r="I15" t="str">
        <f>IF(ISERROR(MATCH($C15,Cyclocross!C:C,0)),"нет в списках","есть")</f>
        <v>есть</v>
      </c>
      <c r="J15" s="55" t="str">
        <f>IF(ISERROR(MATCH($C15,'Mужчины до 30 лет'!C:C,0)),"нет в списках","есть")</f>
        <v>нет в списках</v>
      </c>
      <c r="L15" s="3"/>
    </row>
    <row r="16" spans="1:10" ht="12.75">
      <c r="A16">
        <v>12</v>
      </c>
      <c r="B16">
        <v>0</v>
      </c>
      <c r="C16" t="s">
        <v>293</v>
      </c>
      <c r="H16" s="1">
        <f t="shared" si="0"/>
        <v>12</v>
      </c>
      <c r="I16" t="str">
        <f>IF(ISERROR(MATCH($C16,Cyclocross!C:C,0)),"нет в списках","есть")</f>
        <v>есть</v>
      </c>
      <c r="J16" s="55" t="str">
        <f>IF(ISERROR(MATCH($C16,'Mужчины до 30 лет'!C:C,0)),"нет в списках","есть")</f>
        <v>нет в списках</v>
      </c>
    </row>
    <row r="17" spans="1:10" ht="12.75">
      <c r="A17">
        <v>13</v>
      </c>
      <c r="B17">
        <v>0</v>
      </c>
      <c r="C17" t="s">
        <v>294</v>
      </c>
      <c r="H17" s="1">
        <f t="shared" si="0"/>
        <v>11</v>
      </c>
      <c r="I17" t="str">
        <f>IF(ISERROR(MATCH($C17,Cyclocross!C:C,0)),"нет в списках","есть")</f>
        <v>есть</v>
      </c>
      <c r="J17" s="55" t="str">
        <f>IF(ISERROR(MATCH($C17,'Mужчины до 30 лет'!C:C,0)),"нет в списках","есть")</f>
        <v>нет в списках</v>
      </c>
    </row>
    <row r="18" spans="1:10" ht="12.75">
      <c r="A18">
        <v>14</v>
      </c>
      <c r="B18">
        <v>7712</v>
      </c>
      <c r="C18" t="s">
        <v>295</v>
      </c>
      <c r="F18">
        <v>32</v>
      </c>
      <c r="G18" t="s">
        <v>15</v>
      </c>
      <c r="H18" s="1">
        <f t="shared" si="0"/>
        <v>10</v>
      </c>
      <c r="I18" t="str">
        <f>IF(ISERROR(MATCH($C18,Cyclocross!C:C,0)),"нет в списках","есть")</f>
        <v>есть</v>
      </c>
      <c r="J18" s="55" t="str">
        <f>IF(ISERROR(MATCH($C18,'Mужчины до 30 лет'!C:C,0)),"нет в списках","есть")</f>
        <v>нет в списках</v>
      </c>
    </row>
    <row r="19" spans="1:10" ht="12.75">
      <c r="A19">
        <v>15</v>
      </c>
      <c r="B19">
        <v>0</v>
      </c>
      <c r="C19" t="s">
        <v>296</v>
      </c>
      <c r="H19" s="1">
        <f t="shared" si="0"/>
        <v>9</v>
      </c>
      <c r="I19" t="str">
        <f>IF(ISERROR(MATCH($C19,Cyclocross!C:C,0)),"нет в списках","есть")</f>
        <v>есть</v>
      </c>
      <c r="J19" s="55" t="str">
        <f>IF(ISERROR(MATCH($C19,'Mужчины до 30 лет'!C:C,0)),"нет в списках","есть")</f>
        <v>нет в списках</v>
      </c>
    </row>
    <row r="20" spans="1:10" ht="12.75">
      <c r="A20">
        <v>16</v>
      </c>
      <c r="B20">
        <v>0</v>
      </c>
      <c r="C20" t="s">
        <v>297</v>
      </c>
      <c r="H20" s="1">
        <f t="shared" si="0"/>
        <v>8</v>
      </c>
      <c r="I20" t="str">
        <f>IF(ISERROR(MATCH($C20,Cyclocross!C:C,0)),"нет в списках","есть")</f>
        <v>есть</v>
      </c>
      <c r="J20" s="55" t="str">
        <f>IF(ISERROR(MATCH($C20,'Mужчины до 30 лет'!C:C,0)),"нет в списках","есть")</f>
        <v>нет в списках</v>
      </c>
    </row>
    <row r="21" spans="1:10" ht="12.75">
      <c r="A21" t="s">
        <v>9</v>
      </c>
      <c r="B21">
        <v>0</v>
      </c>
      <c r="C21" t="s">
        <v>298</v>
      </c>
      <c r="H21" s="1">
        <v>1</v>
      </c>
      <c r="I21" t="str">
        <f>IF(ISERROR(MATCH($C21,Cyclocross!C:C,0)),"нет в списках","есть")</f>
        <v>есть</v>
      </c>
      <c r="J21" s="55" t="str">
        <f>IF(ISERROR(MATCH($C21,'Mужчины до 30 лет'!C:C,0)),"нет в списках","есть")</f>
        <v>нет в списках</v>
      </c>
    </row>
    <row r="22" spans="1:10" ht="12.75">
      <c r="A22" t="s">
        <v>9</v>
      </c>
      <c r="B22">
        <v>0</v>
      </c>
      <c r="C22" t="s">
        <v>299</v>
      </c>
      <c r="H22" s="1">
        <v>1</v>
      </c>
      <c r="I22" t="str">
        <f>IF(ISERROR(MATCH($C22,Cyclocross!C:C,0)),"нет в списках","есть")</f>
        <v>есть</v>
      </c>
      <c r="J22" s="55" t="str">
        <f>IF(ISERROR(MATCH($C22,'Mужчины до 30 лет'!C:C,0)),"нет в списках","есть")</f>
        <v>нет в списках</v>
      </c>
    </row>
    <row r="23" spans="1:10" ht="12.75">
      <c r="A23" t="s">
        <v>9</v>
      </c>
      <c r="B23">
        <v>0</v>
      </c>
      <c r="C23" t="s">
        <v>300</v>
      </c>
      <c r="H23" s="1">
        <v>1</v>
      </c>
      <c r="I23" t="str">
        <f>IF(ISERROR(MATCH($C23,Cyclocross!C:C,0)),"нет в списках","есть")</f>
        <v>есть</v>
      </c>
      <c r="J23" s="55" t="str">
        <f>IF(ISERROR(MATCH($C23,'Mужчины до 30 лет'!C:C,0)),"нет в списках","есть")</f>
        <v>нет в списках</v>
      </c>
    </row>
    <row r="24" spans="1:10" ht="12.75">
      <c r="A24" t="s">
        <v>9</v>
      </c>
      <c r="B24">
        <v>0</v>
      </c>
      <c r="C24" t="s">
        <v>301</v>
      </c>
      <c r="H24" s="1">
        <v>1</v>
      </c>
      <c r="I24" t="str">
        <f>IF(ISERROR(MATCH($C24,Cyclocross!C:C,0)),"нет в списках","есть")</f>
        <v>есть</v>
      </c>
      <c r="J24" s="55" t="str">
        <f>IF(ISERROR(MATCH($C24,'Mужчины до 30 лет'!C:C,0)),"нет в списках","есть")</f>
        <v>нет в списках</v>
      </c>
    </row>
    <row r="25" spans="1:10" ht="12.75">
      <c r="A25" t="s">
        <v>9</v>
      </c>
      <c r="B25">
        <v>0</v>
      </c>
      <c r="C25" t="s">
        <v>302</v>
      </c>
      <c r="H25" s="1">
        <v>1</v>
      </c>
      <c r="I25" t="str">
        <f>IF(ISERROR(MATCH($C25,Cyclocross!C:C,0)),"нет в списках","есть")</f>
        <v>есть</v>
      </c>
      <c r="J25" s="55" t="str">
        <f>IF(ISERROR(MATCH($C25,'Mужчины до 30 лет'!C:C,0)),"нет в списках","есть")</f>
        <v>нет в списках</v>
      </c>
    </row>
    <row r="26" spans="1:10" ht="12.75">
      <c r="A26" t="s">
        <v>9</v>
      </c>
      <c r="B26">
        <v>0</v>
      </c>
      <c r="C26" t="s">
        <v>303</v>
      </c>
      <c r="H26" s="1">
        <v>1</v>
      </c>
      <c r="I26" t="str">
        <f>IF(ISERROR(MATCH($C26,Cyclocross!C:C,0)),"нет в списках","есть")</f>
        <v>есть</v>
      </c>
      <c r="J26" s="55" t="str">
        <f>IF(ISERROR(MATCH($C26,'Mужчины до 30 лет'!C:C,0)),"нет в списках","есть")</f>
        <v>нет в списках</v>
      </c>
    </row>
    <row r="27" spans="1:10" ht="12.75">
      <c r="A27" t="s">
        <v>9</v>
      </c>
      <c r="B27">
        <v>0</v>
      </c>
      <c r="C27" t="s">
        <v>304</v>
      </c>
      <c r="H27" s="1">
        <v>1</v>
      </c>
      <c r="I27" t="str">
        <f>IF(ISERROR(MATCH($C27,Cyclocross!C:C,0)),"нет в списках","есть")</f>
        <v>есть</v>
      </c>
      <c r="J27" s="55" t="str">
        <f>IF(ISERROR(MATCH($C27,'Mужчины до 30 лет'!C:C,0)),"нет в списках","есть")</f>
        <v>нет в списках</v>
      </c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7" spans="1:11" s="2" customFormat="1" ht="12.75">
      <c r="A37" s="5" t="s">
        <v>0</v>
      </c>
      <c r="B37" s="5"/>
      <c r="C37" s="44" t="s">
        <v>82</v>
      </c>
      <c r="J37" s="55"/>
      <c r="K37" s="37"/>
    </row>
    <row r="38" spans="1:11" ht="12.75">
      <c r="A38" s="2" t="s">
        <v>1</v>
      </c>
      <c r="B38" s="2"/>
      <c r="C38" s="2" t="s">
        <v>2</v>
      </c>
      <c r="D38" s="2" t="s">
        <v>12</v>
      </c>
      <c r="E38" s="2" t="s">
        <v>20</v>
      </c>
      <c r="F38" s="2" t="s">
        <v>23</v>
      </c>
      <c r="G38" s="2" t="s">
        <v>7</v>
      </c>
      <c r="H38" s="4" t="s">
        <v>8</v>
      </c>
      <c r="I38" s="2" t="s">
        <v>13</v>
      </c>
      <c r="J38" s="54" t="s">
        <v>266</v>
      </c>
      <c r="K38" s="37"/>
    </row>
    <row r="39" spans="1:10" ht="12.75">
      <c r="A39">
        <v>1</v>
      </c>
      <c r="B39">
        <v>2823</v>
      </c>
      <c r="C39" t="s">
        <v>33</v>
      </c>
      <c r="D39" t="s">
        <v>34</v>
      </c>
      <c r="E39" t="s">
        <v>305</v>
      </c>
      <c r="F39">
        <v>25</v>
      </c>
      <c r="G39" t="s">
        <v>14</v>
      </c>
      <c r="H39" s="1">
        <v>26</v>
      </c>
      <c r="I39" t="str">
        <f>IF(ISERROR(MATCH($C39,'Mужчины до 30 лет'!C:C,0)),"нет в списках","есть")</f>
        <v>есть</v>
      </c>
      <c r="J39" s="55" t="str">
        <f>IF(ISERROR(MATCH($C39,Cyclocross!C:C,0)),"нет в списках","есть")</f>
        <v>есть</v>
      </c>
    </row>
    <row r="40" spans="1:10" ht="12.75">
      <c r="A40">
        <v>2</v>
      </c>
      <c r="B40">
        <v>5212</v>
      </c>
      <c r="C40" t="s">
        <v>306</v>
      </c>
      <c r="D40" t="s">
        <v>307</v>
      </c>
      <c r="F40">
        <v>30</v>
      </c>
      <c r="G40" t="s">
        <v>98</v>
      </c>
      <c r="H40" s="1">
        <f>H39-1</f>
        <v>25</v>
      </c>
      <c r="I40" t="str">
        <f>IF(ISERROR(MATCH($C40,'Mужчины до 30 лет'!C:C,0)),"нет в списках","есть")</f>
        <v>есть</v>
      </c>
      <c r="J40" s="55" t="str">
        <f>IF(ISERROR(MATCH($C40,Cyclocross!C:C,0)),"нет в списках","есть")</f>
        <v>нет в списках</v>
      </c>
    </row>
    <row r="41" spans="1:10" ht="12.75">
      <c r="A41">
        <v>3</v>
      </c>
      <c r="B41">
        <v>5470</v>
      </c>
      <c r="C41" t="s">
        <v>58</v>
      </c>
      <c r="D41" t="s">
        <v>59</v>
      </c>
      <c r="E41" t="s">
        <v>245</v>
      </c>
      <c r="F41">
        <v>21</v>
      </c>
      <c r="G41" t="s">
        <v>3</v>
      </c>
      <c r="H41" s="1">
        <f aca="true" t="shared" si="1" ref="H41:H60">H40-1</f>
        <v>24</v>
      </c>
      <c r="I41" t="str">
        <f>IF(ISERROR(MATCH($C41,'Mужчины до 30 лет'!C:C,0)),"нет в списках","есть")</f>
        <v>есть</v>
      </c>
      <c r="J41" s="55" t="str">
        <f>IF(ISERROR(MATCH($C41,Cyclocross!C:C,0)),"нет в списках","есть")</f>
        <v>нет в списках</v>
      </c>
    </row>
    <row r="42" spans="1:10" ht="12.75">
      <c r="A42">
        <v>4</v>
      </c>
      <c r="B42">
        <v>3168</v>
      </c>
      <c r="C42" t="s">
        <v>61</v>
      </c>
      <c r="D42" t="s">
        <v>62</v>
      </c>
      <c r="E42" t="s">
        <v>63</v>
      </c>
      <c r="F42">
        <v>26</v>
      </c>
      <c r="G42" t="s">
        <v>183</v>
      </c>
      <c r="H42" s="1">
        <f t="shared" si="1"/>
        <v>23</v>
      </c>
      <c r="I42" t="str">
        <f>IF(ISERROR(MATCH($C42,'Mужчины до 30 лет'!C:C,0)),"нет в списках","есть")</f>
        <v>есть</v>
      </c>
      <c r="J42" s="55" t="str">
        <f>IF(ISERROR(MATCH($C42,Cyclocross!C:C,0)),"нет в списках","есть")</f>
        <v>нет в списках</v>
      </c>
    </row>
    <row r="43" spans="1:10" ht="12.75">
      <c r="A43">
        <v>5</v>
      </c>
      <c r="B43">
        <v>1029</v>
      </c>
      <c r="C43" t="s">
        <v>255</v>
      </c>
      <c r="H43" s="1">
        <f t="shared" si="1"/>
        <v>22</v>
      </c>
      <c r="I43" t="str">
        <f>IF(ISERROR(MATCH($C43,'Mужчины до 30 лет'!C:C,0)),"нет в списках","есть")</f>
        <v>есть</v>
      </c>
      <c r="J43" s="55" t="str">
        <f>IF(ISERROR(MATCH($C43,Cyclocross!C:C,0)),"нет в списках","есть")</f>
        <v>нет в списках</v>
      </c>
    </row>
    <row r="44" spans="1:10" ht="12.75">
      <c r="A44">
        <v>6</v>
      </c>
      <c r="B44">
        <v>7517</v>
      </c>
      <c r="C44" t="s">
        <v>159</v>
      </c>
      <c r="D44" t="s">
        <v>160</v>
      </c>
      <c r="E44" t="s">
        <v>161</v>
      </c>
      <c r="F44">
        <v>27</v>
      </c>
      <c r="G44" t="s">
        <v>3</v>
      </c>
      <c r="H44" s="1">
        <f t="shared" si="1"/>
        <v>21</v>
      </c>
      <c r="I44" t="str">
        <f>IF(ISERROR(MATCH($C44,'Mужчины до 30 лет'!C:C,0)),"нет в списках","есть")</f>
        <v>есть</v>
      </c>
      <c r="J44" s="55" t="str">
        <f>IF(ISERROR(MATCH($C44,Cyclocross!C:C,0)),"нет в списках","есть")</f>
        <v>нет в списках</v>
      </c>
    </row>
    <row r="45" spans="1:10" ht="12.75">
      <c r="A45">
        <v>7</v>
      </c>
      <c r="B45">
        <v>965</v>
      </c>
      <c r="C45" t="s">
        <v>154</v>
      </c>
      <c r="D45" t="s">
        <v>155</v>
      </c>
      <c r="E45" t="s">
        <v>156</v>
      </c>
      <c r="F45">
        <v>24</v>
      </c>
      <c r="G45" t="s">
        <v>3</v>
      </c>
      <c r="H45" s="1">
        <f t="shared" si="1"/>
        <v>20</v>
      </c>
      <c r="I45" t="str">
        <f>IF(ISERROR(MATCH($C45,'Mужчины до 30 лет'!C:C,0)),"нет в списках","есть")</f>
        <v>есть</v>
      </c>
      <c r="J45" s="55" t="str">
        <f>IF(ISERROR(MATCH($C45,Cyclocross!C:C,0)),"нет в списках","есть")</f>
        <v>нет в списках</v>
      </c>
    </row>
    <row r="46" spans="1:10" ht="12.75">
      <c r="A46">
        <v>8</v>
      </c>
      <c r="B46">
        <v>2464</v>
      </c>
      <c r="C46" t="s">
        <v>308</v>
      </c>
      <c r="H46" s="1">
        <f t="shared" si="1"/>
        <v>19</v>
      </c>
      <c r="I46" t="str">
        <f>IF(ISERROR(MATCH($C46,'Mужчины до 30 лет'!C:C,0)),"нет в списках","есть")</f>
        <v>есть</v>
      </c>
      <c r="J46" s="55" t="str">
        <f>IF(ISERROR(MATCH($C46,Cyclocross!C:C,0)),"нет в списках","есть")</f>
        <v>нет в списках</v>
      </c>
    </row>
    <row r="47" spans="1:10" ht="12.75">
      <c r="A47">
        <v>9</v>
      </c>
      <c r="B47">
        <v>5155</v>
      </c>
      <c r="C47" t="s">
        <v>64</v>
      </c>
      <c r="D47" t="s">
        <v>65</v>
      </c>
      <c r="F47">
        <v>29</v>
      </c>
      <c r="G47" t="s">
        <v>140</v>
      </c>
      <c r="H47" s="1">
        <f t="shared" si="1"/>
        <v>18</v>
      </c>
      <c r="I47" t="str">
        <f>IF(ISERROR(MATCH($C47,'Mужчины до 30 лет'!C:C,0)),"нет в списках","есть")</f>
        <v>есть</v>
      </c>
      <c r="J47" s="55" t="str">
        <f>IF(ISERROR(MATCH($C47,Cyclocross!C:C,0)),"нет в списках","есть")</f>
        <v>нет в списках</v>
      </c>
    </row>
    <row r="48" spans="1:12" ht="12.75">
      <c r="A48">
        <v>10</v>
      </c>
      <c r="B48">
        <v>6005</v>
      </c>
      <c r="C48" t="s">
        <v>74</v>
      </c>
      <c r="D48" t="s">
        <v>75</v>
      </c>
      <c r="F48">
        <v>30</v>
      </c>
      <c r="G48" t="s">
        <v>3</v>
      </c>
      <c r="H48" s="1">
        <f t="shared" si="1"/>
        <v>17</v>
      </c>
      <c r="I48" t="str">
        <f>IF(ISERROR(MATCH($C48,'Mужчины до 30 лет'!C:C,0)),"нет в списках","есть")</f>
        <v>есть</v>
      </c>
      <c r="J48" s="55" t="str">
        <f>IF(ISERROR(MATCH($C48,Cyclocross!C:C,0)),"нет в списках","есть")</f>
        <v>нет в списках</v>
      </c>
      <c r="L48" s="2"/>
    </row>
    <row r="49" spans="1:12" ht="12.75">
      <c r="A49">
        <v>11</v>
      </c>
      <c r="B49">
        <v>7330</v>
      </c>
      <c r="C49" t="s">
        <v>151</v>
      </c>
      <c r="D49" t="s">
        <v>152</v>
      </c>
      <c r="E49" t="s">
        <v>245</v>
      </c>
      <c r="F49">
        <v>17</v>
      </c>
      <c r="G49" t="s">
        <v>3</v>
      </c>
      <c r="H49" s="1">
        <f t="shared" si="1"/>
        <v>16</v>
      </c>
      <c r="I49" t="str">
        <f>IF(ISERROR(MATCH($C49,'Mужчины до 30 лет'!C:C,0)),"нет в списках","есть")</f>
        <v>есть</v>
      </c>
      <c r="J49" s="55" t="str">
        <f>IF(ISERROR(MATCH($C49,Cyclocross!C:C,0)),"нет в списках","есть")</f>
        <v>нет в списках</v>
      </c>
      <c r="L49" s="3"/>
    </row>
    <row r="50" spans="1:10" ht="12.75">
      <c r="A50">
        <v>12</v>
      </c>
      <c r="B50">
        <v>4473</v>
      </c>
      <c r="C50" t="s">
        <v>309</v>
      </c>
      <c r="H50" s="1">
        <f t="shared" si="1"/>
        <v>15</v>
      </c>
      <c r="I50" t="str">
        <f>IF(ISERROR(MATCH($C50,'Mужчины до 30 лет'!C:C,0)),"нет в списках","есть")</f>
        <v>есть</v>
      </c>
      <c r="J50" s="55" t="str">
        <f>IF(ISERROR(MATCH($C50,Cyclocross!C:C,0)),"нет в списках","есть")</f>
        <v>нет в списках</v>
      </c>
    </row>
    <row r="51" spans="1:10" ht="12.75">
      <c r="A51">
        <v>13</v>
      </c>
      <c r="B51">
        <v>0</v>
      </c>
      <c r="C51" t="s">
        <v>310</v>
      </c>
      <c r="D51" t="s">
        <v>311</v>
      </c>
      <c r="E51" t="s">
        <v>249</v>
      </c>
      <c r="F51">
        <v>26</v>
      </c>
      <c r="G51" t="s">
        <v>203</v>
      </c>
      <c r="H51" s="1">
        <f t="shared" si="1"/>
        <v>14</v>
      </c>
      <c r="I51" t="str">
        <f>IF(ISERROR(MATCH($C51,'Mужчины до 30 лет'!C:C,0)),"нет в списках","есть")</f>
        <v>есть</v>
      </c>
      <c r="J51" s="55" t="str">
        <f>IF(ISERROR(MATCH($C51,Cyclocross!C:C,0)),"нет в списках","есть")</f>
        <v>нет в списках</v>
      </c>
    </row>
    <row r="52" spans="1:10" ht="12.75">
      <c r="A52">
        <v>14</v>
      </c>
      <c r="B52">
        <v>0</v>
      </c>
      <c r="C52" t="s">
        <v>312</v>
      </c>
      <c r="E52" t="s">
        <v>313</v>
      </c>
      <c r="F52">
        <v>27</v>
      </c>
      <c r="G52" t="s">
        <v>288</v>
      </c>
      <c r="H52" s="1">
        <f t="shared" si="1"/>
        <v>13</v>
      </c>
      <c r="I52" t="str">
        <f>IF(ISERROR(MATCH($C52,'Mужчины до 30 лет'!C:C,0)),"нет в списках","есть")</f>
        <v>есть</v>
      </c>
      <c r="J52" s="55" t="str">
        <f>IF(ISERROR(MATCH($C52,Cyclocross!C:C,0)),"нет в списках","есть")</f>
        <v>нет в списках</v>
      </c>
    </row>
    <row r="53" spans="1:10" ht="12.75">
      <c r="A53">
        <v>15</v>
      </c>
      <c r="B53">
        <v>5958</v>
      </c>
      <c r="C53" t="s">
        <v>71</v>
      </c>
      <c r="D53" t="s">
        <v>72</v>
      </c>
      <c r="F53">
        <v>21</v>
      </c>
      <c r="G53" t="s">
        <v>3</v>
      </c>
      <c r="H53" s="1">
        <f t="shared" si="1"/>
        <v>12</v>
      </c>
      <c r="I53" t="str">
        <f>IF(ISERROR(MATCH($C53,'Mужчины до 30 лет'!C:C,0)),"нет в списках","есть")</f>
        <v>есть</v>
      </c>
      <c r="J53" s="55" t="str">
        <f>IF(ISERROR(MATCH($C53,Cyclocross!C:C,0)),"нет в списках","есть")</f>
        <v>нет в списках</v>
      </c>
    </row>
    <row r="54" spans="1:10" ht="12.75">
      <c r="A54">
        <v>16</v>
      </c>
      <c r="B54">
        <v>7100</v>
      </c>
      <c r="C54" t="s">
        <v>162</v>
      </c>
      <c r="D54" t="s">
        <v>163</v>
      </c>
      <c r="F54">
        <v>27</v>
      </c>
      <c r="G54" t="s">
        <v>3</v>
      </c>
      <c r="H54" s="1">
        <f t="shared" si="1"/>
        <v>11</v>
      </c>
      <c r="I54" t="str">
        <f>IF(ISERROR(MATCH($C54,'Mужчины до 30 лет'!C:C,0)),"нет в списках","есть")</f>
        <v>есть</v>
      </c>
      <c r="J54" s="55" t="str">
        <f>IF(ISERROR(MATCH($C54,Cyclocross!C:C,0)),"нет в списках","есть")</f>
        <v>нет в списках</v>
      </c>
    </row>
    <row r="55" spans="1:10" ht="12.75">
      <c r="A55">
        <v>17</v>
      </c>
      <c r="B55">
        <v>3512</v>
      </c>
      <c r="C55" t="s">
        <v>271</v>
      </c>
      <c r="H55" s="1">
        <f t="shared" si="1"/>
        <v>10</v>
      </c>
      <c r="I55" t="str">
        <f>IF(ISERROR(MATCH($C55,'Mужчины до 30 лет'!C:C,0)),"нет в списках","есть")</f>
        <v>есть</v>
      </c>
      <c r="J55" s="55" t="str">
        <f>IF(ISERROR(MATCH($C55,Cyclocross!C:C,0)),"нет в списках","есть")</f>
        <v>нет в списках</v>
      </c>
    </row>
    <row r="56" spans="1:10" ht="12.75">
      <c r="A56">
        <v>18</v>
      </c>
      <c r="B56">
        <v>392</v>
      </c>
      <c r="C56" t="s">
        <v>314</v>
      </c>
      <c r="D56" t="s">
        <v>315</v>
      </c>
      <c r="F56">
        <v>28</v>
      </c>
      <c r="G56" t="s">
        <v>3</v>
      </c>
      <c r="H56" s="1">
        <f t="shared" si="1"/>
        <v>9</v>
      </c>
      <c r="I56" t="str">
        <f>IF(ISERROR(MATCH($C56,'Mужчины до 30 лет'!C:C,0)),"нет в списках","есть")</f>
        <v>есть</v>
      </c>
      <c r="J56" s="55" t="str">
        <f>IF(ISERROR(MATCH($C56,Cyclocross!C:C,0)),"нет в списках","есть")</f>
        <v>нет в списках</v>
      </c>
    </row>
    <row r="57" spans="1:10" ht="12.75">
      <c r="A57">
        <v>19</v>
      </c>
      <c r="B57">
        <v>7613</v>
      </c>
      <c r="C57" t="s">
        <v>283</v>
      </c>
      <c r="D57" t="s">
        <v>284</v>
      </c>
      <c r="F57">
        <v>27</v>
      </c>
      <c r="G57" t="s">
        <v>140</v>
      </c>
      <c r="H57" s="1">
        <f t="shared" si="1"/>
        <v>8</v>
      </c>
      <c r="I57" t="str">
        <f>IF(ISERROR(MATCH($C57,'Mужчины до 30 лет'!C:C,0)),"нет в списках","есть")</f>
        <v>есть</v>
      </c>
      <c r="J57" s="55" t="str">
        <f>IF(ISERROR(MATCH($C57,Cyclocross!C:C,0)),"нет в списках","есть")</f>
        <v>нет в списках</v>
      </c>
    </row>
    <row r="58" spans="1:10" ht="12.75">
      <c r="A58">
        <v>20</v>
      </c>
      <c r="B58">
        <v>7544</v>
      </c>
      <c r="C58" t="s">
        <v>316</v>
      </c>
      <c r="D58" t="s">
        <v>317</v>
      </c>
      <c r="H58" s="1">
        <f t="shared" si="1"/>
        <v>7</v>
      </c>
      <c r="I58" t="str">
        <f>IF(ISERROR(MATCH($C58,'Mужчины до 30 лет'!C:C,0)),"нет в списках","есть")</f>
        <v>есть</v>
      </c>
      <c r="J58" s="55" t="str">
        <f>IF(ISERROR(MATCH($C58,Cyclocross!C:C,0)),"нет в списках","есть")</f>
        <v>нет в списках</v>
      </c>
    </row>
    <row r="59" spans="1:10" ht="12.75">
      <c r="A59">
        <v>21</v>
      </c>
      <c r="B59">
        <v>3512</v>
      </c>
      <c r="C59" t="s">
        <v>271</v>
      </c>
      <c r="D59" t="s">
        <v>272</v>
      </c>
      <c r="E59" t="s">
        <v>273</v>
      </c>
      <c r="F59">
        <v>28</v>
      </c>
      <c r="G59" t="s">
        <v>274</v>
      </c>
      <c r="H59" s="1">
        <f t="shared" si="1"/>
        <v>6</v>
      </c>
      <c r="I59" t="str">
        <f>IF(ISERROR(MATCH($C59,'Mужчины до 30 лет'!C:C,0)),"нет в списках","есть")</f>
        <v>есть</v>
      </c>
      <c r="J59" s="55" t="str">
        <f>IF(ISERROR(MATCH($C59,Cyclocross!C:C,0)),"нет в списках","есть")</f>
        <v>нет в списках</v>
      </c>
    </row>
    <row r="60" spans="1:10" ht="12.75">
      <c r="A60">
        <v>22</v>
      </c>
      <c r="B60">
        <v>0</v>
      </c>
      <c r="C60" t="s">
        <v>318</v>
      </c>
      <c r="H60" s="1">
        <f t="shared" si="1"/>
        <v>5</v>
      </c>
      <c r="I60" t="str">
        <f>IF(ISERROR(MATCH($C60,'Mужчины до 30 лет'!C:C,0)),"нет в списках","есть")</f>
        <v>есть</v>
      </c>
      <c r="J60" s="55" t="str">
        <f>IF(ISERROR(MATCH($C60,Cyclocross!C:C,0)),"нет в списках","есть")</f>
        <v>нет в списках</v>
      </c>
    </row>
    <row r="62" spans="1:10" ht="12.75">
      <c r="A62" t="s">
        <v>9</v>
      </c>
      <c r="B62">
        <v>5242</v>
      </c>
      <c r="C62" t="s">
        <v>320</v>
      </c>
      <c r="H62" s="1">
        <v>1</v>
      </c>
      <c r="I62" t="str">
        <f>IF(ISERROR(MATCH($C62,'Mужчины до 30 лет'!C:C,0)),"нет в списках","есть")</f>
        <v>есть</v>
      </c>
      <c r="J62" s="55" t="str">
        <f>IF(ISERROR(MATCH($C62,Cyclocross!C:C,0)),"нет в списках","есть")</f>
        <v>нет в списках</v>
      </c>
    </row>
    <row r="63" spans="1:10" ht="12.75">
      <c r="A63" t="s">
        <v>9</v>
      </c>
      <c r="B63">
        <v>0</v>
      </c>
      <c r="C63" t="s">
        <v>321</v>
      </c>
      <c r="H63" s="1">
        <v>1</v>
      </c>
      <c r="I63" t="str">
        <f>IF(ISERROR(MATCH($C63,'Mужчины до 30 лет'!C:C,0)),"нет в списках","есть")</f>
        <v>есть</v>
      </c>
      <c r="J63" s="55" t="str">
        <f>IF(ISERROR(MATCH($C63,Cyclocross!C:C,0)),"нет в списках","есть")</f>
        <v>нет в списках</v>
      </c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spans="1:11" s="2" customFormat="1" ht="12.75">
      <c r="A77" s="5" t="s">
        <v>0</v>
      </c>
      <c r="B77" s="5"/>
      <c r="C77" s="44" t="s">
        <v>83</v>
      </c>
      <c r="J77" s="55"/>
      <c r="K77" s="37"/>
    </row>
    <row r="78" spans="1:11" ht="12.75">
      <c r="A78" s="2" t="s">
        <v>1</v>
      </c>
      <c r="B78" s="2"/>
      <c r="C78" s="2" t="s">
        <v>2</v>
      </c>
      <c r="D78" s="2" t="s">
        <v>12</v>
      </c>
      <c r="E78" s="2" t="s">
        <v>20</v>
      </c>
      <c r="F78" s="2" t="s">
        <v>23</v>
      </c>
      <c r="G78" s="2" t="s">
        <v>7</v>
      </c>
      <c r="H78" s="4" t="s">
        <v>8</v>
      </c>
      <c r="I78" s="2" t="s">
        <v>13</v>
      </c>
      <c r="J78" s="54" t="s">
        <v>266</v>
      </c>
      <c r="K78" s="37"/>
    </row>
    <row r="79" spans="1:10" ht="12.75">
      <c r="A79">
        <v>1</v>
      </c>
      <c r="B79">
        <v>2049</v>
      </c>
      <c r="C79" t="s">
        <v>31</v>
      </c>
      <c r="D79" t="s">
        <v>123</v>
      </c>
      <c r="E79" t="s">
        <v>305</v>
      </c>
      <c r="F79">
        <v>31</v>
      </c>
      <c r="G79" t="s">
        <v>146</v>
      </c>
      <c r="H79" s="1">
        <v>14</v>
      </c>
      <c r="I79" t="str">
        <f>IF(ISERROR(MATCH($C79,'Mужчины 30-39 лет'!C:C,0)),"нет в списках","есть")</f>
        <v>есть</v>
      </c>
      <c r="J79" s="55" t="str">
        <f>IF(ISERROR(MATCH($C79,Cyclocross!C:C,0)),"нет в списках","есть")</f>
        <v>нет в списках</v>
      </c>
    </row>
    <row r="80" spans="1:10" ht="12.75">
      <c r="A80">
        <v>2</v>
      </c>
      <c r="B80">
        <v>4972</v>
      </c>
      <c r="C80" t="s">
        <v>125</v>
      </c>
      <c r="D80" t="s">
        <v>126</v>
      </c>
      <c r="E80" t="s">
        <v>245</v>
      </c>
      <c r="F80">
        <v>31</v>
      </c>
      <c r="G80" t="s">
        <v>3</v>
      </c>
      <c r="H80" s="1">
        <f>H79-1</f>
        <v>13</v>
      </c>
      <c r="I80" t="str">
        <f>IF(ISERROR(MATCH($C80,'Mужчины 30-39 лет'!C:C,0)),"нет в списках","есть")</f>
        <v>есть</v>
      </c>
      <c r="J80" s="55" t="str">
        <f>IF(ISERROR(MATCH($C80,Cyclocross!C:C,0)),"нет в списках","есть")</f>
        <v>нет в списках</v>
      </c>
    </row>
    <row r="81" spans="1:10" ht="12.75">
      <c r="A81">
        <v>3</v>
      </c>
      <c r="B81">
        <v>5130</v>
      </c>
      <c r="C81" t="s">
        <v>87</v>
      </c>
      <c r="D81" t="s">
        <v>88</v>
      </c>
      <c r="E81" t="s">
        <v>178</v>
      </c>
      <c r="F81">
        <v>37</v>
      </c>
      <c r="G81" t="s">
        <v>24</v>
      </c>
      <c r="H81" s="1">
        <f aca="true" t="shared" si="2" ref="H81:H90">H80-1</f>
        <v>12</v>
      </c>
      <c r="I81" t="str">
        <f>IF(ISERROR(MATCH($C81,'Mужчины 30-39 лет'!C:C,0)),"нет в списках","есть")</f>
        <v>есть</v>
      </c>
      <c r="J81" s="55" t="str">
        <f>IF(ISERROR(MATCH($C81,Cyclocross!C:C,0)),"нет в списках","есть")</f>
        <v>нет в списках</v>
      </c>
    </row>
    <row r="82" spans="1:10" ht="12.75">
      <c r="A82">
        <v>4</v>
      </c>
      <c r="B82">
        <v>1141</v>
      </c>
      <c r="C82" t="s">
        <v>259</v>
      </c>
      <c r="D82" t="s">
        <v>322</v>
      </c>
      <c r="F82">
        <v>36</v>
      </c>
      <c r="G82" t="s">
        <v>3</v>
      </c>
      <c r="H82" s="1">
        <f t="shared" si="2"/>
        <v>11</v>
      </c>
      <c r="I82" t="str">
        <f>IF(ISERROR(MATCH($C82,'Mужчины 30-39 лет'!C:C,0)),"нет в списках","есть")</f>
        <v>есть</v>
      </c>
      <c r="J82" s="55" t="str">
        <f>IF(ISERROR(MATCH($C82,Cyclocross!C:C,0)),"нет в списках","есть")</f>
        <v>нет в списках</v>
      </c>
    </row>
    <row r="83" spans="1:10" ht="12.75">
      <c r="A83">
        <v>5</v>
      </c>
      <c r="B83">
        <v>3075</v>
      </c>
      <c r="C83" t="s">
        <v>37</v>
      </c>
      <c r="D83" t="s">
        <v>38</v>
      </c>
      <c r="E83" t="s">
        <v>89</v>
      </c>
      <c r="F83">
        <v>40</v>
      </c>
      <c r="G83" t="s">
        <v>14</v>
      </c>
      <c r="H83" s="1">
        <f t="shared" si="2"/>
        <v>10</v>
      </c>
      <c r="I83" t="str">
        <f>IF(ISERROR(MATCH($C83,'Mужчины 30-39 лет'!C:C,0)),"нет в списках","есть")</f>
        <v>есть</v>
      </c>
      <c r="J83" s="55" t="str">
        <f>IF(ISERROR(MATCH($C83,Cyclocross!C:C,0)),"нет в списках","есть")</f>
        <v>нет в списках</v>
      </c>
    </row>
    <row r="84" spans="1:10" ht="12.75">
      <c r="A84">
        <v>6</v>
      </c>
      <c r="B84">
        <v>6704</v>
      </c>
      <c r="C84" t="s">
        <v>181</v>
      </c>
      <c r="D84" t="s">
        <v>182</v>
      </c>
      <c r="E84" t="s">
        <v>245</v>
      </c>
      <c r="F84">
        <v>31</v>
      </c>
      <c r="G84" t="s">
        <v>183</v>
      </c>
      <c r="H84" s="1">
        <f t="shared" si="2"/>
        <v>9</v>
      </c>
      <c r="I84" t="str">
        <f>IF(ISERROR(MATCH($C84,'Mужчины 30-39 лет'!C:C,0)),"нет в списках","есть")</f>
        <v>есть</v>
      </c>
      <c r="J84" s="55" t="str">
        <f>IF(ISERROR(MATCH($C84,Cyclocross!C:C,0)),"нет в списках","есть")</f>
        <v>нет в списках</v>
      </c>
    </row>
    <row r="85" spans="1:10" ht="12.75">
      <c r="A85">
        <v>7</v>
      </c>
      <c r="B85">
        <v>7534</v>
      </c>
      <c r="C85" t="s">
        <v>185</v>
      </c>
      <c r="D85" t="s">
        <v>186</v>
      </c>
      <c r="F85">
        <v>34</v>
      </c>
      <c r="G85" t="s">
        <v>140</v>
      </c>
      <c r="H85" s="1">
        <f t="shared" si="2"/>
        <v>8</v>
      </c>
      <c r="I85" t="str">
        <f>IF(ISERROR(MATCH($C85,'Mужчины 30-39 лет'!C:C,0)),"нет в списках","есть")</f>
        <v>есть</v>
      </c>
      <c r="J85" s="55" t="str">
        <f>IF(ISERROR(MATCH($C85,Cyclocross!C:C,0)),"нет в списках","есть")</f>
        <v>нет в списках</v>
      </c>
    </row>
    <row r="86" spans="1:10" ht="12.75">
      <c r="A86">
        <v>8</v>
      </c>
      <c r="B86">
        <v>3006</v>
      </c>
      <c r="C86" t="s">
        <v>129</v>
      </c>
      <c r="D86" t="s">
        <v>130</v>
      </c>
      <c r="F86">
        <v>33</v>
      </c>
      <c r="G86" t="s">
        <v>3</v>
      </c>
      <c r="H86" s="1">
        <f t="shared" si="2"/>
        <v>7</v>
      </c>
      <c r="I86" t="str">
        <f>IF(ISERROR(MATCH($C86,'Mужчины 30-39 лет'!C:C,0)),"нет в списках","есть")</f>
        <v>есть</v>
      </c>
      <c r="J86" s="55" t="str">
        <f>IF(ISERROR(MATCH($C86,Cyclocross!C:C,0)),"нет в списках","есть")</f>
        <v>нет в списках</v>
      </c>
    </row>
    <row r="87" spans="1:10" ht="12.75">
      <c r="A87">
        <v>9</v>
      </c>
      <c r="B87">
        <v>7412</v>
      </c>
      <c r="C87" t="s">
        <v>187</v>
      </c>
      <c r="D87" t="s">
        <v>188</v>
      </c>
      <c r="E87" t="s">
        <v>245</v>
      </c>
      <c r="F87">
        <v>37</v>
      </c>
      <c r="G87" t="s">
        <v>183</v>
      </c>
      <c r="H87" s="1">
        <f t="shared" si="2"/>
        <v>6</v>
      </c>
      <c r="I87" t="str">
        <f>IF(ISERROR(MATCH($C87,'Mужчины 30-39 лет'!C:C,0)),"нет в списках","есть")</f>
        <v>есть</v>
      </c>
      <c r="J87" s="55" t="str">
        <f>IF(ISERROR(MATCH($C87,Cyclocross!C:C,0)),"нет в списках","есть")</f>
        <v>нет в списках</v>
      </c>
    </row>
    <row r="88" spans="1:12" ht="12.75">
      <c r="A88">
        <v>10</v>
      </c>
      <c r="B88">
        <v>2405</v>
      </c>
      <c r="C88" t="s">
        <v>323</v>
      </c>
      <c r="H88" s="1">
        <f t="shared" si="2"/>
        <v>5</v>
      </c>
      <c r="I88" t="str">
        <f>IF(ISERROR(MATCH($C88,'Mужчины 30-39 лет'!C:C,0)),"нет в списках","есть")</f>
        <v>есть</v>
      </c>
      <c r="J88" s="55" t="str">
        <f>IF(ISERROR(MATCH($C88,Cyclocross!C:C,0)),"нет в списках","есть")</f>
        <v>нет в списках</v>
      </c>
      <c r="L88" s="2"/>
    </row>
    <row r="89" spans="1:12" ht="12.75">
      <c r="A89">
        <v>11</v>
      </c>
      <c r="B89">
        <v>0</v>
      </c>
      <c r="C89" t="s">
        <v>247</v>
      </c>
      <c r="D89" t="s">
        <v>248</v>
      </c>
      <c r="E89" t="s">
        <v>249</v>
      </c>
      <c r="F89">
        <v>31</v>
      </c>
      <c r="G89" t="s">
        <v>203</v>
      </c>
      <c r="H89" s="1">
        <f t="shared" si="2"/>
        <v>4</v>
      </c>
      <c r="I89" t="str">
        <f>IF(ISERROR(MATCH($C89,'Mужчины 30-39 лет'!C:C,0)),"нет в списках","есть")</f>
        <v>есть</v>
      </c>
      <c r="J89" s="55" t="str">
        <f>IF(ISERROR(MATCH($C89,Cyclocross!C:C,0)),"нет в списках","есть")</f>
        <v>нет в списках</v>
      </c>
      <c r="L89" s="3"/>
    </row>
    <row r="90" spans="1:10" ht="12.75">
      <c r="A90">
        <v>12</v>
      </c>
      <c r="B90">
        <v>6493</v>
      </c>
      <c r="C90" t="s">
        <v>114</v>
      </c>
      <c r="D90" t="s">
        <v>115</v>
      </c>
      <c r="E90" t="s">
        <v>161</v>
      </c>
      <c r="F90">
        <v>37</v>
      </c>
      <c r="G90" t="s">
        <v>3</v>
      </c>
      <c r="H90" s="1">
        <f t="shared" si="2"/>
        <v>3</v>
      </c>
      <c r="I90" t="str">
        <f>IF(ISERROR(MATCH($C90,'Mужчины 30-39 лет'!C:C,0)),"нет в списках","есть")</f>
        <v>есть</v>
      </c>
      <c r="J90" s="55" t="str">
        <f>IF(ISERROR(MATCH($C90,Cyclocross!C:C,0)),"нет в списках","есть")</f>
        <v>нет в списках</v>
      </c>
    </row>
    <row r="91" spans="1:10" ht="12.75">
      <c r="A91" t="s">
        <v>9</v>
      </c>
      <c r="B91">
        <v>3862</v>
      </c>
      <c r="C91" t="s">
        <v>44</v>
      </c>
      <c r="D91" t="s">
        <v>47</v>
      </c>
      <c r="E91" t="s">
        <v>184</v>
      </c>
      <c r="F91">
        <v>36</v>
      </c>
      <c r="G91" t="s">
        <v>3</v>
      </c>
      <c r="H91" s="1">
        <v>1</v>
      </c>
      <c r="I91" t="str">
        <f>IF(ISERROR(MATCH($C91,'Mужчины 30-39 лет'!C:C,0)),"нет в списках","есть")</f>
        <v>есть</v>
      </c>
      <c r="J91" s="55" t="str">
        <f>IF(ISERROR(MATCH($C91,Cyclocross!C:C,0)),"нет в списках","есть")</f>
        <v>нет в списках</v>
      </c>
    </row>
    <row r="92" spans="1:10" ht="12.75">
      <c r="A92" t="s">
        <v>9</v>
      </c>
      <c r="B92">
        <v>5188</v>
      </c>
      <c r="C92" t="s">
        <v>95</v>
      </c>
      <c r="D92" t="s">
        <v>96</v>
      </c>
      <c r="E92" t="s">
        <v>305</v>
      </c>
      <c r="F92">
        <v>36</v>
      </c>
      <c r="G92" t="s">
        <v>14</v>
      </c>
      <c r="H92" s="1">
        <v>1</v>
      </c>
      <c r="I92" t="str">
        <f>IF(ISERROR(MATCH($C92,'Mужчины 30-39 лет'!C:C,0)),"нет в списках","есть")</f>
        <v>есть</v>
      </c>
      <c r="J92" s="55" t="str">
        <f>IF(ISERROR(MATCH($C92,Cyclocross!C:C,0)),"нет в списках","есть")</f>
        <v>нет в списках</v>
      </c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spans="1:11" s="2" customFormat="1" ht="12.75">
      <c r="A113" s="5" t="s">
        <v>0</v>
      </c>
      <c r="B113" s="5"/>
      <c r="C113" s="44" t="s">
        <v>102</v>
      </c>
      <c r="J113" s="55"/>
      <c r="K113" s="37"/>
    </row>
    <row r="114" spans="1:11" ht="12.75">
      <c r="A114" s="2" t="s">
        <v>1</v>
      </c>
      <c r="B114" s="2"/>
      <c r="C114" s="2" t="s">
        <v>2</v>
      </c>
      <c r="D114" s="2" t="s">
        <v>12</v>
      </c>
      <c r="E114" s="2" t="s">
        <v>20</v>
      </c>
      <c r="F114" s="2" t="s">
        <v>23</v>
      </c>
      <c r="G114" s="2" t="s">
        <v>7</v>
      </c>
      <c r="H114" s="4" t="s">
        <v>8</v>
      </c>
      <c r="I114" s="2" t="s">
        <v>13</v>
      </c>
      <c r="J114" s="54" t="s">
        <v>266</v>
      </c>
      <c r="K114" s="37"/>
    </row>
    <row r="115" spans="1:10" ht="12.75">
      <c r="A115">
        <v>1</v>
      </c>
      <c r="B115">
        <v>2003</v>
      </c>
      <c r="C115" t="s">
        <v>214</v>
      </c>
      <c r="D115" t="s">
        <v>42</v>
      </c>
      <c r="E115" t="s">
        <v>84</v>
      </c>
      <c r="F115">
        <v>44</v>
      </c>
      <c r="G115" t="s">
        <v>3</v>
      </c>
      <c r="H115" s="1">
        <v>8</v>
      </c>
      <c r="I115" t="str">
        <f>IF(ISERROR(MATCH($C115,'Мастера 40+'!C:C,0)),"нет в списках","есть")</f>
        <v>есть</v>
      </c>
      <c r="J115" s="55" t="str">
        <f>IF(ISERROR(MATCH($C115,Cyclocross!C:C,0)),"нет в списках","есть")</f>
        <v>нет в списках</v>
      </c>
    </row>
    <row r="116" spans="1:10" ht="12.75">
      <c r="A116">
        <v>2</v>
      </c>
      <c r="B116">
        <v>3525</v>
      </c>
      <c r="C116" t="s">
        <v>215</v>
      </c>
      <c r="D116" t="s">
        <v>216</v>
      </c>
      <c r="E116" t="s">
        <v>305</v>
      </c>
      <c r="F116">
        <v>44</v>
      </c>
      <c r="G116" t="s">
        <v>99</v>
      </c>
      <c r="H116" s="1">
        <f>H115-1</f>
        <v>7</v>
      </c>
      <c r="I116" t="str">
        <f>IF(ISERROR(MATCH($C116,'Мастера 40+'!C:C,0)),"нет в списках","есть")</f>
        <v>есть</v>
      </c>
      <c r="J116" s="55" t="str">
        <f>IF(ISERROR(MATCH($C116,Cyclocross!C:C,0)),"нет в списках","есть")</f>
        <v>нет в списках</v>
      </c>
    </row>
    <row r="117" spans="1:10" ht="12.75">
      <c r="A117">
        <v>3</v>
      </c>
      <c r="B117">
        <v>3153</v>
      </c>
      <c r="C117" t="s">
        <v>40</v>
      </c>
      <c r="D117" t="s">
        <v>41</v>
      </c>
      <c r="E117" t="s">
        <v>245</v>
      </c>
      <c r="F117">
        <v>51</v>
      </c>
      <c r="G117" t="s">
        <v>97</v>
      </c>
      <c r="H117" s="1">
        <f aca="true" t="shared" si="3" ref="H117:H122">H116-1</f>
        <v>6</v>
      </c>
      <c r="I117" t="str">
        <f>IF(ISERROR(MATCH($C117,'Мастера 40+'!C:C,0)),"нет в списках","есть")</f>
        <v>есть</v>
      </c>
      <c r="J117" s="55" t="str">
        <f>IF(ISERROR(MATCH($C117,Cyclocross!C:C,0)),"нет в списках","есть")</f>
        <v>нет в списках</v>
      </c>
    </row>
    <row r="118" spans="1:10" ht="12.75">
      <c r="A118">
        <v>4</v>
      </c>
      <c r="B118">
        <v>5156</v>
      </c>
      <c r="C118" t="s">
        <v>16</v>
      </c>
      <c r="D118" t="s">
        <v>217</v>
      </c>
      <c r="F118">
        <v>45</v>
      </c>
      <c r="G118" t="s">
        <v>98</v>
      </c>
      <c r="H118" s="1">
        <f t="shared" si="3"/>
        <v>5</v>
      </c>
      <c r="I118" t="str">
        <f>IF(ISERROR(MATCH($C118,'Мастера 40+'!C:C,0)),"нет в списках","есть")</f>
        <v>есть</v>
      </c>
      <c r="J118" s="55" t="str">
        <f>IF(ISERROR(MATCH($C118,Cyclocross!C:C,0)),"нет в списках","есть")</f>
        <v>нет в списках</v>
      </c>
    </row>
    <row r="119" spans="1:10" ht="12.75">
      <c r="A119">
        <v>5</v>
      </c>
      <c r="B119">
        <v>115</v>
      </c>
      <c r="C119" t="s">
        <v>18</v>
      </c>
      <c r="H119" s="1">
        <f t="shared" si="3"/>
        <v>4</v>
      </c>
      <c r="I119" t="str">
        <f>IF(ISERROR(MATCH($C119,'Мастера 40+'!C:C,0)),"нет в списках","есть")</f>
        <v>есть</v>
      </c>
      <c r="J119" s="55" t="str">
        <f>IF(ISERROR(MATCH($C119,Cyclocross!C:C,0)),"нет в списках","есть")</f>
        <v>нет в списках</v>
      </c>
    </row>
    <row r="120" spans="1:10" ht="12.75">
      <c r="A120">
        <v>6</v>
      </c>
      <c r="B120">
        <v>0</v>
      </c>
      <c r="C120" t="s">
        <v>131</v>
      </c>
      <c r="F120">
        <v>59</v>
      </c>
      <c r="G120" t="s">
        <v>132</v>
      </c>
      <c r="H120" s="1">
        <f t="shared" si="3"/>
        <v>3</v>
      </c>
      <c r="I120" t="str">
        <f>IF(ISERROR(MATCH($C120,'Мастера 40+'!C:C,0)),"нет в списках","есть")</f>
        <v>есть</v>
      </c>
      <c r="J120" s="55" t="str">
        <f>IF(ISERROR(MATCH($C120,Cyclocross!C:C,0)),"нет в списках","есть")</f>
        <v>нет в списках</v>
      </c>
    </row>
    <row r="121" spans="1:10" ht="12.75">
      <c r="A121">
        <v>7</v>
      </c>
      <c r="B121">
        <v>3149</v>
      </c>
      <c r="C121" t="s">
        <v>218</v>
      </c>
      <c r="D121" t="s">
        <v>219</v>
      </c>
      <c r="E121" t="s">
        <v>220</v>
      </c>
      <c r="F121">
        <v>45</v>
      </c>
      <c r="G121" t="s">
        <v>221</v>
      </c>
      <c r="H121" s="1">
        <f t="shared" si="3"/>
        <v>2</v>
      </c>
      <c r="I121" t="str">
        <f>IF(ISERROR(MATCH($C121,'Мастера 40+'!C:C,0)),"нет в списках","есть")</f>
        <v>есть</v>
      </c>
      <c r="J121" s="55" t="str">
        <f>IF(ISERROR(MATCH($C121,Cyclocross!C:C,0)),"нет в списках","есть")</f>
        <v>нет в списках</v>
      </c>
    </row>
    <row r="122" spans="1:10" ht="12.75">
      <c r="A122">
        <v>8</v>
      </c>
      <c r="B122">
        <v>6824</v>
      </c>
      <c r="C122" t="s">
        <v>252</v>
      </c>
      <c r="D122" t="s">
        <v>253</v>
      </c>
      <c r="E122" t="s">
        <v>184</v>
      </c>
      <c r="F122">
        <v>43</v>
      </c>
      <c r="G122" t="s">
        <v>3</v>
      </c>
      <c r="H122" s="1">
        <f t="shared" si="3"/>
        <v>1</v>
      </c>
      <c r="I122" t="str">
        <f>IF(ISERROR(MATCH($C122,'Мастера 40+'!C:C,0)),"нет в списках","есть")</f>
        <v>есть</v>
      </c>
      <c r="J122" s="55" t="str">
        <f>IF(ISERROR(MATCH($C122,Cyclocross!C:C,0)),"нет в списках","есть")</f>
        <v>нет в списках</v>
      </c>
    </row>
    <row r="123" ht="12" customHeight="1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1" spans="1:11" s="2" customFormat="1" ht="12.75">
      <c r="A131" s="5" t="s">
        <v>0</v>
      </c>
      <c r="B131" s="5"/>
      <c r="C131" s="5" t="s">
        <v>103</v>
      </c>
      <c r="J131" s="55"/>
      <c r="K131" s="37"/>
    </row>
    <row r="132" spans="1:11" ht="12.75">
      <c r="A132" s="2" t="s">
        <v>1</v>
      </c>
      <c r="B132" s="2"/>
      <c r="C132" s="2" t="s">
        <v>2</v>
      </c>
      <c r="D132" s="2" t="s">
        <v>12</v>
      </c>
      <c r="E132" s="2" t="s">
        <v>20</v>
      </c>
      <c r="F132" s="2"/>
      <c r="G132" s="2" t="s">
        <v>7</v>
      </c>
      <c r="H132" s="4" t="s">
        <v>8</v>
      </c>
      <c r="I132" s="2" t="s">
        <v>13</v>
      </c>
      <c r="K132" s="37"/>
    </row>
    <row r="133" spans="1:9" ht="12.75">
      <c r="A133">
        <v>1</v>
      </c>
      <c r="B133">
        <v>1092</v>
      </c>
      <c r="C133" t="s">
        <v>25</v>
      </c>
      <c r="H133" s="1">
        <v>3</v>
      </c>
      <c r="I133" t="str">
        <f>IF(ISERROR(MATCH($C133,Девушки!C:C,0)),"нет в списках","есть")</f>
        <v>есть</v>
      </c>
    </row>
    <row r="134" spans="1:9" ht="12.75">
      <c r="A134">
        <v>2</v>
      </c>
      <c r="B134">
        <v>5126</v>
      </c>
      <c r="C134" t="s">
        <v>104</v>
      </c>
      <c r="H134" s="1">
        <f>H133-1</f>
        <v>2</v>
      </c>
      <c r="I134" t="str">
        <f>IF(ISERROR(MATCH($C134,Девушки!C:C,0)),"нет в списках","есть")</f>
        <v>есть</v>
      </c>
    </row>
    <row r="135" spans="1:10" ht="12.75">
      <c r="A135" t="s">
        <v>9</v>
      </c>
      <c r="B135">
        <v>6708</v>
      </c>
      <c r="C135" t="s">
        <v>133</v>
      </c>
      <c r="D135" t="s">
        <v>319</v>
      </c>
      <c r="E135" t="s">
        <v>305</v>
      </c>
      <c r="F135">
        <v>15</v>
      </c>
      <c r="G135" t="s">
        <v>146</v>
      </c>
      <c r="H135" s="1">
        <v>1</v>
      </c>
      <c r="I135" t="str">
        <f>IF(ISERROR(MATCH($C135,Девушки!C:C,0)),"нет в списках","есть")</f>
        <v>есть</v>
      </c>
      <c r="J135" s="55" t="str">
        <f>IF(ISERROR(MATCH($C135,Cyclocross!C:C,0)),"нет в списках","есть")</f>
        <v>нет в списках</v>
      </c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52"/>
  <sheetViews>
    <sheetView workbookViewId="0" topLeftCell="A1">
      <pane ySplit="2" topLeftCell="BM39" activePane="bottomLeft" state="frozen"/>
      <selection pane="topLeft" activeCell="A1" sqref="A1"/>
      <selection pane="bottomLeft" activeCell="A53" sqref="A53"/>
    </sheetView>
  </sheetViews>
  <sheetFormatPr defaultColWidth="9.00390625" defaultRowHeight="12.75"/>
  <cols>
    <col min="1" max="1" width="6.375" style="23" bestFit="1" customWidth="1"/>
    <col min="2" max="2" width="6.375" style="23" customWidth="1"/>
    <col min="3" max="3" width="22.75390625" style="19" customWidth="1"/>
    <col min="4" max="4" width="14.75390625" style="19" customWidth="1"/>
    <col min="5" max="5" width="27.125" style="19" customWidth="1"/>
    <col min="6" max="6" width="7.875" style="23" bestFit="1" customWidth="1"/>
    <col min="7" max="7" width="20.125" style="19" bestFit="1" customWidth="1"/>
    <col min="8" max="8" width="7.625" style="24" bestFit="1" customWidth="1"/>
    <col min="9" max="9" width="7.625" style="19" bestFit="1" customWidth="1"/>
    <col min="10" max="10" width="9.875" style="25" bestFit="1" customWidth="1"/>
    <col min="11" max="11" width="6.00390625" style="23" bestFit="1" customWidth="1"/>
    <col min="12" max="15" width="6.00390625" style="19" bestFit="1" customWidth="1"/>
    <col min="16" max="16384" width="9.125" style="19" customWidth="1"/>
  </cols>
  <sheetData>
    <row r="1" ht="16.5" thickBot="1">
      <c r="A1" s="49" t="s">
        <v>119</v>
      </c>
    </row>
    <row r="2" spans="1:15" s="13" customFormat="1" ht="39.75" customHeight="1" thickBot="1">
      <c r="A2" s="26" t="s">
        <v>6</v>
      </c>
      <c r="B2" s="43" t="s">
        <v>49</v>
      </c>
      <c r="C2" s="27" t="s">
        <v>2</v>
      </c>
      <c r="D2" s="27" t="s">
        <v>12</v>
      </c>
      <c r="E2" s="8" t="s">
        <v>22</v>
      </c>
      <c r="F2" s="8" t="s">
        <v>23</v>
      </c>
      <c r="G2" s="9" t="s">
        <v>7</v>
      </c>
      <c r="H2" s="10" t="s">
        <v>54</v>
      </c>
      <c r="I2" s="8" t="s">
        <v>17</v>
      </c>
      <c r="J2" s="11" t="s">
        <v>11</v>
      </c>
      <c r="K2" s="12" t="s">
        <v>51</v>
      </c>
      <c r="L2" s="12" t="s">
        <v>52</v>
      </c>
      <c r="M2" s="8" t="s">
        <v>53</v>
      </c>
      <c r="N2" s="8" t="s">
        <v>232</v>
      </c>
      <c r="O2" s="8" t="s">
        <v>233</v>
      </c>
    </row>
    <row r="3" spans="1:15" ht="12">
      <c r="A3" s="32">
        <v>1</v>
      </c>
      <c r="B3" s="40">
        <v>3168</v>
      </c>
      <c r="C3" s="15" t="s">
        <v>61</v>
      </c>
      <c r="D3" s="33" t="s">
        <v>62</v>
      </c>
      <c r="E3" s="15" t="s">
        <v>270</v>
      </c>
      <c r="F3" s="40">
        <v>26</v>
      </c>
      <c r="G3" s="16" t="s">
        <v>183</v>
      </c>
      <c r="H3" s="45">
        <f aca="true" t="shared" si="0" ref="H3:H34">SUM(K3:O3)</f>
        <v>89</v>
      </c>
      <c r="I3" s="17">
        <f aca="true" t="shared" si="1" ref="I3:I34">COUNTIF(K3:O3,"&lt;&gt;-")</f>
        <v>5</v>
      </c>
      <c r="J3" s="18">
        <f aca="true" t="shared" si="2" ref="J3:J34">H3/I3</f>
        <v>17.8</v>
      </c>
      <c r="K3" s="46">
        <f ca="1">IF(ISERROR(INDIRECT((ADDRESS(MATCH($C3,Этап1!$C:$C,0),8,4,1,"Этап1")))),"-",INDIRECT((ADDRESS(MATCH($C3,Этап1!$C:$C,0),8,4,1,"Этап1"))))</f>
        <v>22</v>
      </c>
      <c r="L3" s="47">
        <f ca="1">IF(ISERROR(INDIRECT((ADDRESS(MATCH($C3,Этап2!$C:$C,0),8,4,1,"Этап2")))),"-",INDIRECT((ADDRESS(MATCH($C3,Этап2!$C:$C,0),8,4,1,"Этап2"))))</f>
        <v>12</v>
      </c>
      <c r="M3" s="47">
        <f ca="1">IF(ISERROR(INDIRECT((ADDRESS(MATCH($C3,Этап3!$C:$C,0),8,4,1,"Этап3")))),"-",INDIRECT((ADDRESS(MATCH($C3,Этап3!$C:$C,0),8,4,1,"Этап3"))))</f>
        <v>17</v>
      </c>
      <c r="N3" s="51">
        <f ca="1">IF(ISERROR(INDIRECT((ADDRESS(MATCH($C3,Этап4!$C:$C,0),8,4,1,"Этап4")))),"-",INDIRECT((ADDRESS(MATCH($C3,Этап4!$C:$C,0),8,4,1,"Этап4"))))</f>
        <v>15</v>
      </c>
      <c r="O3" s="51">
        <f ca="1">IF(ISERROR(INDIRECT((ADDRESS(MATCH($C3,Этап5!$C:$C,0),8,4,1,"Этап5")))),"-",INDIRECT((ADDRESS(MATCH($C3,Этап5!$C:$C,0),8,4,1,"Этап5"))))</f>
        <v>23</v>
      </c>
    </row>
    <row r="4" spans="1:15" ht="12">
      <c r="A4" s="32">
        <v>2</v>
      </c>
      <c r="B4" s="40">
        <v>5470</v>
      </c>
      <c r="C4" s="20" t="s">
        <v>58</v>
      </c>
      <c r="D4" s="21" t="s">
        <v>59</v>
      </c>
      <c r="E4" s="20"/>
      <c r="F4" s="41">
        <v>20</v>
      </c>
      <c r="G4" s="22" t="s">
        <v>3</v>
      </c>
      <c r="H4" s="45">
        <f t="shared" si="0"/>
        <v>79</v>
      </c>
      <c r="I4" s="17">
        <f t="shared" si="1"/>
        <v>4</v>
      </c>
      <c r="J4" s="18">
        <f t="shared" si="2"/>
        <v>19.75</v>
      </c>
      <c r="K4" s="46">
        <f ca="1">IF(ISERROR(INDIRECT((ADDRESS(MATCH($C4,Этап1!$C:$C,0),8,4,1,"Этап1")))),"-",INDIRECT((ADDRESS(MATCH($C4,Этап1!$C:$C,0),8,4,1,"Этап1"))))</f>
        <v>23</v>
      </c>
      <c r="L4" s="48">
        <f ca="1">IF(ISERROR(INDIRECT((ADDRESS(MATCH($C4,Этап2!$C:$C,0),8,4,1,"Этап2")))),"-",INDIRECT((ADDRESS(MATCH($C4,Этап2!$C:$C,0),8,4,1,"Этап2"))))</f>
        <v>14</v>
      </c>
      <c r="M4" s="48">
        <f ca="1">IF(ISERROR(INDIRECT((ADDRESS(MATCH($C4,Этап3!$C:$C,0),8,4,1,"Этап3")))),"-",INDIRECT((ADDRESS(MATCH($C4,Этап3!$C:$C,0),8,4,1,"Этап3"))))</f>
        <v>18</v>
      </c>
      <c r="N4" s="48" t="str">
        <f ca="1">IF(ISERROR(INDIRECT((ADDRESS(MATCH($C4,Этап4!$C:$C,0),8,4,1,"Этап4")))),"-",INDIRECT((ADDRESS(MATCH($C4,Этап4!$C:$C,0),8,4,1,"Этап4"))))</f>
        <v>-</v>
      </c>
      <c r="O4" s="48">
        <f ca="1">IF(ISERROR(INDIRECT((ADDRESS(MATCH($C4,Этап5!$C:$C,0),8,4,1,"Этап5")))),"-",INDIRECT((ADDRESS(MATCH($C4,Этап5!$C:$C,0),8,4,1,"Этап5"))))</f>
        <v>24</v>
      </c>
    </row>
    <row r="5" spans="1:15" ht="12">
      <c r="A5" s="32">
        <v>3</v>
      </c>
      <c r="B5" s="40">
        <v>5155</v>
      </c>
      <c r="C5" s="20" t="s">
        <v>64</v>
      </c>
      <c r="D5" s="21" t="s">
        <v>65</v>
      </c>
      <c r="E5" s="20"/>
      <c r="F5" s="41">
        <v>28</v>
      </c>
      <c r="G5" s="22" t="s">
        <v>3</v>
      </c>
      <c r="H5" s="45">
        <f t="shared" si="0"/>
        <v>68</v>
      </c>
      <c r="I5" s="17">
        <f t="shared" si="1"/>
        <v>5</v>
      </c>
      <c r="J5" s="18">
        <f t="shared" si="2"/>
        <v>13.6</v>
      </c>
      <c r="K5" s="46">
        <f ca="1">IF(ISERROR(INDIRECT((ADDRESS(MATCH($C5,Этап1!$C:$C,0),8,4,1,"Этап1")))),"-",INDIRECT((ADDRESS(MATCH($C5,Этап1!$C:$C,0),8,4,1,"Этап1"))))</f>
        <v>18</v>
      </c>
      <c r="L5" s="48">
        <f ca="1">IF(ISERROR(INDIRECT((ADDRESS(MATCH($C5,Этап2!$C:$C,0),8,4,1,"Этап2")))),"-",INDIRECT((ADDRESS(MATCH($C5,Этап2!$C:$C,0),8,4,1,"Этап2"))))</f>
        <v>9</v>
      </c>
      <c r="M5" s="48">
        <f ca="1">IF(ISERROR(INDIRECT((ADDRESS(MATCH($C5,Этап3!$C:$C,0),8,4,1,"Этап3")))),"-",INDIRECT((ADDRESS(MATCH($C5,Этап3!$C:$C,0),8,4,1,"Этап3"))))</f>
        <v>12</v>
      </c>
      <c r="N5" s="48">
        <f ca="1">IF(ISERROR(INDIRECT((ADDRESS(MATCH($C5,Этап4!$C:$C,0),8,4,1,"Этап4")))),"-",INDIRECT((ADDRESS(MATCH($C5,Этап4!$C:$C,0),8,4,1,"Этап4"))))</f>
        <v>11</v>
      </c>
      <c r="O5" s="48">
        <f ca="1">IF(ISERROR(INDIRECT((ADDRESS(MATCH($C5,Этап5!$C:$C,0),8,4,1,"Этап5")))),"-",INDIRECT((ADDRESS(MATCH($C5,Этап5!$C:$C,0),8,4,1,"Этап5"))))</f>
        <v>18</v>
      </c>
    </row>
    <row r="6" spans="1:15" ht="12">
      <c r="A6" s="14">
        <v>4</v>
      </c>
      <c r="B6" s="40">
        <v>2823</v>
      </c>
      <c r="C6" s="20" t="s">
        <v>33</v>
      </c>
      <c r="D6" s="21" t="s">
        <v>34</v>
      </c>
      <c r="E6" s="20" t="s">
        <v>50</v>
      </c>
      <c r="F6" s="41">
        <v>25</v>
      </c>
      <c r="G6" s="22" t="s">
        <v>14</v>
      </c>
      <c r="H6" s="45">
        <f t="shared" si="0"/>
        <v>62</v>
      </c>
      <c r="I6" s="17">
        <f t="shared" si="1"/>
        <v>3</v>
      </c>
      <c r="J6" s="18">
        <f t="shared" si="2"/>
        <v>20.666666666666668</v>
      </c>
      <c r="K6" s="46" t="s">
        <v>118</v>
      </c>
      <c r="L6" s="48" t="s">
        <v>118</v>
      </c>
      <c r="M6" s="48">
        <f ca="1">IF(ISERROR(INDIRECT((ADDRESS(MATCH($C6,Этап3!$C:$C,0),8,4,1,"Этап3")))),"-",INDIRECT((ADDRESS(MATCH($C6,Этап3!$C:$C,0),8,4,1,"Этап3"))))</f>
        <v>20</v>
      </c>
      <c r="N6" s="48">
        <f ca="1">IF(ISERROR(INDIRECT((ADDRESS(MATCH($C6,Этап4!$C:$C,0),8,4,1,"Этап4")))),"-",INDIRECT((ADDRESS(MATCH($C6,Этап4!$C:$C,0),8,4,1,"Этап4"))))</f>
        <v>16</v>
      </c>
      <c r="O6" s="48">
        <f ca="1">IF(ISERROR(INDIRECT((ADDRESS(MATCH($C6,Этап5!$C:$C,0),8,4,1,"Этап5")))),"-",INDIRECT((ADDRESS(MATCH($C6,Этап5!$C:$C,0),8,4,1,"Этап5"))))</f>
        <v>26</v>
      </c>
    </row>
    <row r="7" spans="1:15" ht="12">
      <c r="A7" s="14">
        <v>5</v>
      </c>
      <c r="B7" s="42">
        <v>7517</v>
      </c>
      <c r="C7" s="20" t="s">
        <v>159</v>
      </c>
      <c r="D7" s="20" t="s">
        <v>160</v>
      </c>
      <c r="E7" s="20" t="s">
        <v>161</v>
      </c>
      <c r="F7" s="42">
        <v>26</v>
      </c>
      <c r="G7" s="20" t="s">
        <v>3</v>
      </c>
      <c r="H7" s="45">
        <f t="shared" si="0"/>
        <v>61</v>
      </c>
      <c r="I7" s="17">
        <f t="shared" si="1"/>
        <v>5</v>
      </c>
      <c r="J7" s="18">
        <f t="shared" si="2"/>
        <v>12.2</v>
      </c>
      <c r="K7" s="46">
        <f ca="1">IF(ISERROR(INDIRECT((ADDRESS(MATCH($C7,Этап1!$C:$C,0),8,4,1,"Этап1")))),"-",INDIRECT((ADDRESS(MATCH($C7,Этап1!$C:$C,0),8,4,1,"Этап1"))))</f>
        <v>9</v>
      </c>
      <c r="L7" s="48">
        <f ca="1">IF(ISERROR(INDIRECT((ADDRESS(MATCH($C7,Этап2!$C:$C,0),8,4,1,"Этап2")))),"-",INDIRECT((ADDRESS(MATCH($C7,Этап2!$C:$C,0),8,4,1,"Этап2"))))</f>
        <v>11</v>
      </c>
      <c r="M7" s="48">
        <f ca="1">IF(ISERROR(INDIRECT((ADDRESS(MATCH($C7,Этап3!$C:$C,0),8,4,1,"Этап3")))),"-",INDIRECT((ADDRESS(MATCH($C7,Этап3!$C:$C,0),8,4,1,"Этап3"))))</f>
        <v>10</v>
      </c>
      <c r="N7" s="48">
        <f ca="1">IF(ISERROR(INDIRECT((ADDRESS(MATCH($C7,Этап4!$C:$C,0),8,4,1,"Этап4")))),"-",INDIRECT((ADDRESS(MATCH($C7,Этап4!$C:$C,0),8,4,1,"Этап4"))))</f>
        <v>10</v>
      </c>
      <c r="O7" s="48">
        <f ca="1">IF(ISERROR(INDIRECT((ADDRESS(MATCH($C7,Этап5!$C:$C,0),8,4,1,"Этап5")))),"-",INDIRECT((ADDRESS(MATCH($C7,Этап5!$C:$C,0),8,4,1,"Этап5"))))</f>
        <v>21</v>
      </c>
    </row>
    <row r="8" spans="1:15" ht="12">
      <c r="A8" s="14">
        <v>6</v>
      </c>
      <c r="B8" s="42">
        <v>1925</v>
      </c>
      <c r="C8" s="20" t="s">
        <v>144</v>
      </c>
      <c r="D8" s="20" t="s">
        <v>238</v>
      </c>
      <c r="E8" s="20" t="s">
        <v>239</v>
      </c>
      <c r="F8" s="42">
        <v>28</v>
      </c>
      <c r="G8" s="20" t="s">
        <v>3</v>
      </c>
      <c r="H8" s="45">
        <f t="shared" si="0"/>
        <v>61</v>
      </c>
      <c r="I8" s="17">
        <f t="shared" si="1"/>
        <v>3</v>
      </c>
      <c r="J8" s="18">
        <f t="shared" si="2"/>
        <v>20.333333333333332</v>
      </c>
      <c r="K8" s="46">
        <f ca="1">IF(ISERROR(INDIRECT((ADDRESS(MATCH($C8,Этап1!$C:$C,0),8,4,1,"Этап1")))),"-",INDIRECT((ADDRESS(MATCH($C8,Этап1!$C:$C,0),8,4,1,"Этап1"))))</f>
        <v>26</v>
      </c>
      <c r="L8" s="48">
        <f ca="1">IF(ISERROR(INDIRECT((ADDRESS(MATCH($C8,Этап2!$C:$C,0),8,4,1,"Этап2")))),"-",INDIRECT((ADDRESS(MATCH($C8,Этап2!$C:$C,0),8,4,1,"Этап2"))))</f>
        <v>16</v>
      </c>
      <c r="M8" s="48">
        <f ca="1">IF(ISERROR(INDIRECT((ADDRESS(MATCH($C8,Этап3!$C:$C,0),8,4,1,"Этап3")))),"-",INDIRECT((ADDRESS(MATCH($C8,Этап3!$C:$C,0),8,4,1,"Этап3"))))</f>
        <v>19</v>
      </c>
      <c r="N8" s="48" t="str">
        <f ca="1">IF(ISERROR(INDIRECT((ADDRESS(MATCH($C8,Этап4!$C:$C,0),8,4,1,"Этап4")))),"-",INDIRECT((ADDRESS(MATCH($C8,Этап4!$C:$C,0),8,4,1,"Этап4"))))</f>
        <v>-</v>
      </c>
      <c r="O8" s="48" t="str">
        <f ca="1">IF(ISERROR(INDIRECT((ADDRESS(MATCH($C8,Этап5!$C:$C,0),8,4,1,"Этап5")))),"-",INDIRECT((ADDRESS(MATCH($C8,Этап5!$C:$C,0),8,4,1,"Этап5"))))</f>
        <v>-</v>
      </c>
    </row>
    <row r="9" spans="1:15" ht="12">
      <c r="A9" s="14">
        <v>7</v>
      </c>
      <c r="B9" s="42">
        <v>965</v>
      </c>
      <c r="C9" s="20" t="s">
        <v>154</v>
      </c>
      <c r="D9" s="20" t="s">
        <v>155</v>
      </c>
      <c r="E9" s="20" t="s">
        <v>156</v>
      </c>
      <c r="F9" s="42">
        <v>23</v>
      </c>
      <c r="G9" s="20" t="s">
        <v>140</v>
      </c>
      <c r="H9" s="45">
        <f t="shared" si="0"/>
        <v>53</v>
      </c>
      <c r="I9" s="17">
        <f t="shared" si="1"/>
        <v>4</v>
      </c>
      <c r="J9" s="18">
        <f t="shared" si="2"/>
        <v>13.25</v>
      </c>
      <c r="K9" s="46">
        <f ca="1">IF(ISERROR(INDIRECT((ADDRESS(MATCH($C9,Этап1!$C:$C,0),8,4,1,"Этап1")))),"-",INDIRECT((ADDRESS(MATCH($C9,Этап1!$C:$C,0),8,4,1,"Этап1"))))</f>
        <v>13</v>
      </c>
      <c r="L9" s="48" t="str">
        <f ca="1">IF(ISERROR(INDIRECT((ADDRESS(MATCH($C9,Этап2!$C:$C,0),8,4,1,"Этап2")))),"-",INDIRECT((ADDRESS(MATCH($C9,Этап2!$C:$C,0),8,4,1,"Этап2"))))</f>
        <v>-</v>
      </c>
      <c r="M9" s="48">
        <f ca="1">IF(ISERROR(INDIRECT((ADDRESS(MATCH($C9,Этап3!$C:$C,0),8,4,1,"Этап3")))),"-",INDIRECT((ADDRESS(MATCH($C9,Этап3!$C:$C,0),8,4,1,"Этап3"))))</f>
        <v>15</v>
      </c>
      <c r="N9" s="48">
        <f ca="1">IF(ISERROR(INDIRECT((ADDRESS(MATCH($C9,Этап4!$C:$C,0),8,4,1,"Этап4")))),"-",INDIRECT((ADDRESS(MATCH($C9,Этап4!$C:$C,0),8,4,1,"Этап4"))))</f>
        <v>5</v>
      </c>
      <c r="O9" s="48">
        <f ca="1">IF(ISERROR(INDIRECT((ADDRESS(MATCH($C9,Этап5!$C:$C,0),8,4,1,"Этап5")))),"-",INDIRECT((ADDRESS(MATCH($C9,Этап5!$C:$C,0),8,4,1,"Этап5"))))</f>
        <v>20</v>
      </c>
    </row>
    <row r="10" spans="1:15" ht="12">
      <c r="A10" s="14">
        <v>8</v>
      </c>
      <c r="B10" s="42">
        <v>7330</v>
      </c>
      <c r="C10" s="20" t="s">
        <v>151</v>
      </c>
      <c r="D10" s="20" t="s">
        <v>152</v>
      </c>
      <c r="E10" s="20" t="s">
        <v>153</v>
      </c>
      <c r="F10" s="42">
        <v>16</v>
      </c>
      <c r="G10" s="20" t="s">
        <v>3</v>
      </c>
      <c r="H10" s="45">
        <f t="shared" si="0"/>
        <v>51</v>
      </c>
      <c r="I10" s="17">
        <f t="shared" si="1"/>
        <v>5</v>
      </c>
      <c r="J10" s="18">
        <f t="shared" si="2"/>
        <v>10.2</v>
      </c>
      <c r="K10" s="46">
        <f ca="1">IF(ISERROR(INDIRECT((ADDRESS(MATCH($C10,Этап1!$C:$C,0),8,4,1,"Этап1")))),"-",INDIRECT((ADDRESS(MATCH($C10,Этап1!$C:$C,0),8,4,1,"Этап1"))))</f>
        <v>16</v>
      </c>
      <c r="L10" s="48">
        <f ca="1">IF(ISERROR(INDIRECT((ADDRESS(MATCH($C10,Этап2!$C:$C,0),8,4,1,"Этап2")))),"-",INDIRECT((ADDRESS(MATCH($C10,Этап2!$C:$C,0),8,4,1,"Этап2"))))</f>
        <v>8</v>
      </c>
      <c r="M10" s="48">
        <f ca="1">IF(ISERROR(INDIRECT((ADDRESS(MATCH($C10,Этап3!$C:$C,0),8,4,1,"Этап3")))),"-",INDIRECT((ADDRESS(MATCH($C10,Этап3!$C:$C,0),8,4,1,"Этап3"))))</f>
        <v>4</v>
      </c>
      <c r="N10" s="48">
        <f ca="1">IF(ISERROR(INDIRECT((ADDRESS(MATCH($C10,Этап4!$C:$C,0),8,4,1,"Этап4")))),"-",INDIRECT((ADDRESS(MATCH($C10,Этап4!$C:$C,0),8,4,1,"Этап4"))))</f>
        <v>7</v>
      </c>
      <c r="O10" s="48">
        <f ca="1">IF(ISERROR(INDIRECT((ADDRESS(MATCH($C10,Этап5!$C:$C,0),8,4,1,"Этап5")))),"-",INDIRECT((ADDRESS(MATCH($C10,Этап5!$C:$C,0),8,4,1,"Этап5"))))</f>
        <v>16</v>
      </c>
    </row>
    <row r="11" spans="1:15" ht="12">
      <c r="A11" s="14">
        <v>9</v>
      </c>
      <c r="B11" s="42">
        <v>6005</v>
      </c>
      <c r="C11" s="20" t="s">
        <v>74</v>
      </c>
      <c r="D11" s="20" t="s">
        <v>75</v>
      </c>
      <c r="E11" s="20" t="s">
        <v>89</v>
      </c>
      <c r="F11" s="42">
        <v>29</v>
      </c>
      <c r="G11" s="20" t="s">
        <v>3</v>
      </c>
      <c r="H11" s="45">
        <f t="shared" si="0"/>
        <v>49</v>
      </c>
      <c r="I11" s="17">
        <f t="shared" si="1"/>
        <v>5</v>
      </c>
      <c r="J11" s="18">
        <f t="shared" si="2"/>
        <v>9.8</v>
      </c>
      <c r="K11" s="46">
        <f ca="1">IF(ISERROR(INDIRECT((ADDRESS(MATCH($C11,Этап1!$C:$C,0),8,4,1,"Этап1")))),"-",INDIRECT((ADDRESS(MATCH($C11,Этап1!$C:$C,0),8,4,1,"Этап1"))))</f>
        <v>14</v>
      </c>
      <c r="L11" s="48">
        <f ca="1">IF(ISERROR(INDIRECT((ADDRESS(MATCH($C11,Этап2!$C:$C,0),8,4,1,"Этап2")))),"-",INDIRECT((ADDRESS(MATCH($C11,Этап2!$C:$C,0),8,4,1,"Этап2"))))</f>
        <v>5</v>
      </c>
      <c r="M11" s="48">
        <f ca="1">IF(ISERROR(INDIRECT((ADDRESS(MATCH($C11,Этап3!$C:$C,0),8,4,1,"Этап3")))),"-",INDIRECT((ADDRESS(MATCH($C11,Этап3!$C:$C,0),8,4,1,"Этап3"))))</f>
        <v>5</v>
      </c>
      <c r="N11" s="48">
        <f ca="1">IF(ISERROR(INDIRECT((ADDRESS(MATCH($C11,Этап4!$C:$C,0),8,4,1,"Этап4")))),"-",INDIRECT((ADDRESS(MATCH($C11,Этап4!$C:$C,0),8,4,1,"Этап4"))))</f>
        <v>8</v>
      </c>
      <c r="O11" s="48">
        <f ca="1">IF(ISERROR(INDIRECT((ADDRESS(MATCH($C11,Этап5!$C:$C,0),8,4,1,"Этап5")))),"-",INDIRECT((ADDRESS(MATCH($C11,Этап5!$C:$C,0),8,4,1,"Этап5"))))</f>
        <v>17</v>
      </c>
    </row>
    <row r="12" spans="1:15" ht="12">
      <c r="A12" s="14">
        <v>10</v>
      </c>
      <c r="B12" s="42">
        <v>2759</v>
      </c>
      <c r="C12" s="20" t="s">
        <v>147</v>
      </c>
      <c r="D12" s="20" t="s">
        <v>148</v>
      </c>
      <c r="E12" s="20" t="s">
        <v>30</v>
      </c>
      <c r="F12" s="42">
        <v>25</v>
      </c>
      <c r="G12" s="20" t="s">
        <v>14</v>
      </c>
      <c r="H12" s="45">
        <f t="shared" si="0"/>
        <v>48</v>
      </c>
      <c r="I12" s="17">
        <f t="shared" si="1"/>
        <v>3</v>
      </c>
      <c r="J12" s="18">
        <f t="shared" si="2"/>
        <v>16</v>
      </c>
      <c r="K12" s="46">
        <f ca="1">IF(ISERROR(INDIRECT((ADDRESS(MATCH($C12,Этап1!$C:$C,0),8,4,1,"Этап1")))),"-",INDIRECT((ADDRESS(MATCH($C12,Этап1!$C:$C,0),8,4,1,"Этап1"))))</f>
        <v>24</v>
      </c>
      <c r="L12" s="48">
        <f ca="1">IF(ISERROR(INDIRECT((ADDRESS(MATCH($C12,Этап2!$C:$C,0),8,4,1,"Этап2")))),"-",INDIRECT((ADDRESS(MATCH($C12,Этап2!$C:$C,0),8,4,1,"Этап2"))))</f>
        <v>13</v>
      </c>
      <c r="M12" s="48">
        <f ca="1">IF(ISERROR(INDIRECT((ADDRESS(MATCH($C12,Этап3!$C:$C,0),8,4,1,"Этап3")))),"-",INDIRECT((ADDRESS(MATCH($C12,Этап3!$C:$C,0),8,4,1,"Этап3"))))</f>
        <v>11</v>
      </c>
      <c r="N12" s="48" t="str">
        <f ca="1">IF(ISERROR(INDIRECT((ADDRESS(MATCH($C12,Этап4!$C:$C,0),8,4,1,"Этап4")))),"-",INDIRECT((ADDRESS(MATCH($C12,Этап4!$C:$C,0),8,4,1,"Этап4"))))</f>
        <v>-</v>
      </c>
      <c r="O12" s="48" t="str">
        <f ca="1">IF(ISERROR(INDIRECT((ADDRESS(MATCH($C12,Этап5!$C:$C,0),8,4,1,"Этап5")))),"-",INDIRECT((ADDRESS(MATCH($C12,Этап5!$C:$C,0),8,4,1,"Этап5"))))</f>
        <v>-</v>
      </c>
    </row>
    <row r="13" spans="1:15" ht="12">
      <c r="A13" s="14">
        <v>11</v>
      </c>
      <c r="B13" s="42">
        <v>0</v>
      </c>
      <c r="C13" s="20" t="s">
        <v>255</v>
      </c>
      <c r="D13" s="20"/>
      <c r="E13" s="20"/>
      <c r="F13" s="42"/>
      <c r="G13" s="20"/>
      <c r="H13" s="45">
        <f t="shared" si="0"/>
        <v>45</v>
      </c>
      <c r="I13" s="17">
        <f t="shared" si="1"/>
        <v>4</v>
      </c>
      <c r="J13" s="18">
        <f t="shared" si="2"/>
        <v>11.25</v>
      </c>
      <c r="K13" s="46" t="str">
        <f ca="1">IF(ISERROR(INDIRECT((ADDRESS(MATCH($C13,Этап1!$C:$C,0),8,4,1,"Этап1")))),"-",INDIRECT((ADDRESS(MATCH($C13,Этап1!$C:$C,0),8,4,1,"Этап1"))))</f>
        <v>-</v>
      </c>
      <c r="L13" s="48">
        <f ca="1">IF(ISERROR(INDIRECT((ADDRESS(MATCH($C13,Этап2!$C:$C,0),8,4,1,"Этап2")))),"-",INDIRECT((ADDRESS(MATCH($C13,Этап2!$C:$C,0),8,4,1,"Этап2"))))</f>
        <v>1</v>
      </c>
      <c r="M13" s="48">
        <f ca="1">IF(ISERROR(INDIRECT((ADDRESS(MATCH($C13,Этап3!$C:$C,0),8,4,1,"Этап3")))),"-",INDIRECT((ADDRESS(MATCH($C13,Этап3!$C:$C,0),8,4,1,"Этап3"))))</f>
        <v>13</v>
      </c>
      <c r="N13" s="48">
        <f ca="1">IF(ISERROR(INDIRECT((ADDRESS(MATCH($C13,Этап4!$C:$C,0),8,4,1,"Этап4")))),"-",INDIRECT((ADDRESS(MATCH($C13,Этап4!$C:$C,0),8,4,1,"Этап4"))))</f>
        <v>9</v>
      </c>
      <c r="O13" s="48">
        <f ca="1">IF(ISERROR(INDIRECT((ADDRESS(MATCH($C13,Этап5!$C:$C,0),8,4,1,"Этап5")))),"-",INDIRECT((ADDRESS(MATCH($C13,Этап5!$C:$C,0),8,4,1,"Этап5"))))</f>
        <v>22</v>
      </c>
    </row>
    <row r="14" spans="1:15" ht="12">
      <c r="A14" s="14">
        <v>12</v>
      </c>
      <c r="B14" s="42">
        <v>5958</v>
      </c>
      <c r="C14" s="20" t="s">
        <v>71</v>
      </c>
      <c r="D14" s="20" t="s">
        <v>72</v>
      </c>
      <c r="E14" s="20"/>
      <c r="F14" s="42">
        <v>20</v>
      </c>
      <c r="G14" s="20" t="s">
        <v>3</v>
      </c>
      <c r="H14" s="45">
        <f t="shared" si="0"/>
        <v>40</v>
      </c>
      <c r="I14" s="17">
        <f t="shared" si="1"/>
        <v>3</v>
      </c>
      <c r="J14" s="18">
        <f t="shared" si="2"/>
        <v>13.333333333333334</v>
      </c>
      <c r="K14" s="46">
        <f ca="1">IF(ISERROR(INDIRECT((ADDRESS(MATCH($C14,Этап1!$C:$C,0),8,4,1,"Этап1")))),"-",INDIRECT((ADDRESS(MATCH($C14,Этап1!$C:$C,0),8,4,1,"Этап1"))))</f>
        <v>21</v>
      </c>
      <c r="L14" s="48" t="str">
        <f ca="1">IF(ISERROR(INDIRECT((ADDRESS(MATCH($C14,Этап2!$C:$C,0),8,4,1,"Этап2")))),"-",INDIRECT((ADDRESS(MATCH($C14,Этап2!$C:$C,0),8,4,1,"Этап2"))))</f>
        <v>-</v>
      </c>
      <c r="M14" s="48">
        <f ca="1">IF(ISERROR(INDIRECT((ADDRESS(MATCH($C14,Этап3!$C:$C,0),8,4,1,"Этап3")))),"-",INDIRECT((ADDRESS(MATCH($C14,Этап3!$C:$C,0),8,4,1,"Этап3"))))</f>
        <v>7</v>
      </c>
      <c r="N14" s="48" t="str">
        <f ca="1">IF(ISERROR(INDIRECT((ADDRESS(MATCH($C14,Этап4!$C:$C,0),8,4,1,"Этап4")))),"-",INDIRECT((ADDRESS(MATCH($C14,Этап4!$C:$C,0),8,4,1,"Этап4"))))</f>
        <v>-</v>
      </c>
      <c r="O14" s="48">
        <f ca="1">IF(ISERROR(INDIRECT((ADDRESS(MATCH($C14,Этап5!$C:$C,0),8,4,1,"Этап5")))),"-",INDIRECT((ADDRESS(MATCH($C14,Этап5!$C:$C,0),8,4,1,"Этап5"))))</f>
        <v>12</v>
      </c>
    </row>
    <row r="15" spans="1:15" ht="12">
      <c r="A15" s="14">
        <v>13</v>
      </c>
      <c r="B15" s="42">
        <v>5440</v>
      </c>
      <c r="C15" s="20" t="s">
        <v>244</v>
      </c>
      <c r="D15" s="20"/>
      <c r="E15" s="20"/>
      <c r="F15" s="42"/>
      <c r="G15" s="20"/>
      <c r="H15" s="45">
        <f t="shared" si="0"/>
        <v>38</v>
      </c>
      <c r="I15" s="17">
        <f t="shared" si="1"/>
        <v>3</v>
      </c>
      <c r="J15" s="18">
        <f t="shared" si="2"/>
        <v>12.666666666666666</v>
      </c>
      <c r="K15" s="46" t="str">
        <f ca="1">IF(ISERROR(INDIRECT((ADDRESS(MATCH($C15,Этап1!$C:$C,0),8,4,1,"Этап1")))),"-",INDIRECT((ADDRESS(MATCH($C15,Этап1!$C:$C,0),8,4,1,"Этап1"))))</f>
        <v>-</v>
      </c>
      <c r="L15" s="48">
        <f ca="1">IF(ISERROR(INDIRECT((ADDRESS(MATCH($C15,Этап2!$C:$C,0),8,4,1,"Этап2")))),"-",INDIRECT((ADDRESS(MATCH($C15,Этап2!$C:$C,0),8,4,1,"Этап2"))))</f>
        <v>10</v>
      </c>
      <c r="M15" s="48">
        <f ca="1">IF(ISERROR(INDIRECT((ADDRESS(MATCH($C15,Этап3!$C:$C,0),8,4,1,"Этап3")))),"-",INDIRECT((ADDRESS(MATCH($C15,Этап3!$C:$C,0),8,4,1,"Этап3"))))</f>
        <v>14</v>
      </c>
      <c r="N15" s="48">
        <f ca="1">IF(ISERROR(INDIRECT((ADDRESS(MATCH($C15,Этап4!$C:$C,0),8,4,1,"Этап4")))),"-",INDIRECT((ADDRESS(MATCH($C15,Этап4!$C:$C,0),8,4,1,"Этап4"))))</f>
        <v>14</v>
      </c>
      <c r="O15" s="48" t="str">
        <f ca="1">IF(ISERROR(INDIRECT((ADDRESS(MATCH($C15,Этап5!$C:$C,0),8,4,1,"Этап5")))),"-",INDIRECT((ADDRESS(MATCH($C15,Этап5!$C:$C,0),8,4,1,"Этап5"))))</f>
        <v>-</v>
      </c>
    </row>
    <row r="16" spans="1:15" ht="12">
      <c r="A16" s="14">
        <v>14</v>
      </c>
      <c r="B16" s="42">
        <v>3181</v>
      </c>
      <c r="C16" s="20" t="s">
        <v>35</v>
      </c>
      <c r="D16" s="20" t="s">
        <v>36</v>
      </c>
      <c r="E16" s="20" t="s">
        <v>150</v>
      </c>
      <c r="F16" s="42">
        <v>26</v>
      </c>
      <c r="G16" s="20" t="s">
        <v>140</v>
      </c>
      <c r="H16" s="45">
        <f t="shared" si="0"/>
        <v>32</v>
      </c>
      <c r="I16" s="17">
        <f t="shared" si="1"/>
        <v>3</v>
      </c>
      <c r="J16" s="18">
        <f t="shared" si="2"/>
        <v>10.666666666666666</v>
      </c>
      <c r="K16" s="46">
        <f ca="1">IF(ISERROR(INDIRECT((ADDRESS(MATCH($C16,Этап1!$C:$C,0),8,4,1,"Этап1")))),"-",INDIRECT((ADDRESS(MATCH($C16,Этап1!$C:$C,0),8,4,1,"Этап1"))))</f>
        <v>17</v>
      </c>
      <c r="L16" s="48">
        <f ca="1">IF(ISERROR(INDIRECT((ADDRESS(MATCH($C16,Этап2!$C:$C,0),8,4,1,"Этап2")))),"-",INDIRECT((ADDRESS(MATCH($C16,Этап2!$C:$C,0),8,4,1,"Этап2"))))</f>
        <v>6</v>
      </c>
      <c r="M16" s="48">
        <f ca="1">IF(ISERROR(INDIRECT((ADDRESS(MATCH($C16,Этап3!$C:$C,0),8,4,1,"Этап3")))),"-",INDIRECT((ADDRESS(MATCH($C16,Этап3!$C:$C,0),8,4,1,"Этап3"))))</f>
        <v>9</v>
      </c>
      <c r="N16" s="48" t="str">
        <f ca="1">IF(ISERROR(INDIRECT((ADDRESS(MATCH($C16,Этап4!$C:$C,0),8,4,1,"Этап4")))),"-",INDIRECT((ADDRESS(MATCH($C16,Этап4!$C:$C,0),8,4,1,"Этап4"))))</f>
        <v>-</v>
      </c>
      <c r="O16" s="48" t="str">
        <f ca="1">IF(ISERROR(INDIRECT((ADDRESS(MATCH($C16,Этап5!$C:$C,0),8,4,1,"Этап5")))),"-",INDIRECT((ADDRESS(MATCH($C16,Этап5!$C:$C,0),8,4,1,"Этап5"))))</f>
        <v>-</v>
      </c>
    </row>
    <row r="17" spans="1:15" ht="12">
      <c r="A17" s="14">
        <v>15</v>
      </c>
      <c r="B17" s="42">
        <v>4840</v>
      </c>
      <c r="C17" s="20" t="s">
        <v>55</v>
      </c>
      <c r="D17" s="20" t="s">
        <v>56</v>
      </c>
      <c r="E17" s="20"/>
      <c r="F17" s="42">
        <v>25</v>
      </c>
      <c r="G17" s="20" t="s">
        <v>57</v>
      </c>
      <c r="H17" s="45">
        <f t="shared" si="0"/>
        <v>28</v>
      </c>
      <c r="I17" s="17">
        <f t="shared" si="1"/>
        <v>2</v>
      </c>
      <c r="J17" s="18">
        <f t="shared" si="2"/>
        <v>14</v>
      </c>
      <c r="K17" s="46" t="s">
        <v>118</v>
      </c>
      <c r="L17" s="48" t="s">
        <v>118</v>
      </c>
      <c r="M17" s="48">
        <f ca="1">IF(ISERROR(INDIRECT((ADDRESS(MATCH($C17,Этап3!$C:$C,0),8,4,1,"Этап3")))),"-",INDIRECT((ADDRESS(MATCH($C17,Этап3!$C:$C,0),8,4,1,"Этап3"))))</f>
        <v>16</v>
      </c>
      <c r="N17" s="48">
        <f ca="1">IF(ISERROR(INDIRECT((ADDRESS(MATCH($C17,Этап4!$C:$C,0),8,4,1,"Этап4")))),"-",INDIRECT((ADDRESS(MATCH($C17,Этап4!$C:$C,0),8,4,1,"Этап4"))))</f>
        <v>12</v>
      </c>
      <c r="O17" s="48" t="str">
        <f ca="1">IF(ISERROR(INDIRECT((ADDRESS(MATCH($C17,Этап5!$C:$C,0),8,4,1,"Этап5")))),"-",INDIRECT((ADDRESS(MATCH($C17,Этап5!$C:$C,0),8,4,1,"Этап5"))))</f>
        <v>-</v>
      </c>
    </row>
    <row r="18" spans="1:15" ht="12">
      <c r="A18" s="14">
        <v>16</v>
      </c>
      <c r="B18" s="42">
        <v>7442</v>
      </c>
      <c r="C18" s="20" t="s">
        <v>127</v>
      </c>
      <c r="D18" s="20" t="s">
        <v>145</v>
      </c>
      <c r="E18" s="20" t="s">
        <v>113</v>
      </c>
      <c r="F18" s="42">
        <v>16</v>
      </c>
      <c r="G18" s="20" t="s">
        <v>146</v>
      </c>
      <c r="H18" s="45">
        <f t="shared" si="0"/>
        <v>26</v>
      </c>
      <c r="I18" s="17">
        <f t="shared" si="1"/>
        <v>2</v>
      </c>
      <c r="J18" s="18">
        <f t="shared" si="2"/>
        <v>13</v>
      </c>
      <c r="K18" s="46">
        <f ca="1">IF(ISERROR(INDIRECT((ADDRESS(MATCH($C18,Этап1!$C:$C,0),8,4,1,"Этап1")))),"-",INDIRECT((ADDRESS(MATCH($C18,Этап1!$C:$C,0),8,4,1,"Этап1"))))</f>
        <v>25</v>
      </c>
      <c r="L18" s="48" t="str">
        <f ca="1">IF(ISERROR(INDIRECT((ADDRESS(MATCH($C18,Этап2!$C:$C,0),8,4,1,"Этап2")))),"-",INDIRECT((ADDRESS(MATCH($C18,Этап2!$C:$C,0),8,4,1,"Этап2"))))</f>
        <v>-</v>
      </c>
      <c r="M18" s="48">
        <f ca="1">IF(ISERROR(INDIRECT((ADDRESS(MATCH($C18,Этап3!$C:$C,0),8,4,1,"Этап3")))),"-",INDIRECT((ADDRESS(MATCH($C18,Этап3!$C:$C,0),8,4,1,"Этап3"))))</f>
        <v>1</v>
      </c>
      <c r="N18" s="48" t="str">
        <f ca="1">IF(ISERROR(INDIRECT((ADDRESS(MATCH($C18,Этап4!$C:$C,0),8,4,1,"Этап4")))),"-",INDIRECT((ADDRESS(MATCH($C18,Этап4!$C:$C,0),8,4,1,"Этап4"))))</f>
        <v>-</v>
      </c>
      <c r="O18" s="48" t="str">
        <f ca="1">IF(ISERROR(INDIRECT((ADDRESS(MATCH($C18,Этап5!$C:$C,0),8,4,1,"Этап5")))),"-",INDIRECT((ADDRESS(MATCH($C18,Этап5!$C:$C,0),8,4,1,"Этап5"))))</f>
        <v>-</v>
      </c>
    </row>
    <row r="19" spans="1:15" ht="12">
      <c r="A19" s="14">
        <v>17</v>
      </c>
      <c r="B19" s="42">
        <v>5212</v>
      </c>
      <c r="C19" s="20" t="s">
        <v>306</v>
      </c>
      <c r="D19" s="20" t="s">
        <v>307</v>
      </c>
      <c r="E19" s="20"/>
      <c r="F19" s="42">
        <v>30</v>
      </c>
      <c r="G19" s="20" t="s">
        <v>98</v>
      </c>
      <c r="H19" s="45">
        <f t="shared" si="0"/>
        <v>25</v>
      </c>
      <c r="I19" s="17">
        <f t="shared" si="1"/>
        <v>1</v>
      </c>
      <c r="J19" s="18">
        <f t="shared" si="2"/>
        <v>25</v>
      </c>
      <c r="K19" s="46" t="str">
        <f ca="1">IF(ISERROR(INDIRECT((ADDRESS(MATCH($C19,Этап1!$C:$C,0),8,4,1,"Этап1")))),"-",INDIRECT((ADDRESS(MATCH($C19,Этап1!$C:$C,0),8,4,1,"Этап1"))))</f>
        <v>-</v>
      </c>
      <c r="L19" s="48" t="str">
        <f ca="1">IF(ISERROR(INDIRECT((ADDRESS(MATCH($C19,Этап2!$C:$C,0),8,4,1,"Этап2")))),"-",INDIRECT((ADDRESS(MATCH($C19,Этап2!$C:$C,0),8,4,1,"Этап2"))))</f>
        <v>-</v>
      </c>
      <c r="M19" s="48" t="str">
        <f ca="1">IF(ISERROR(INDIRECT((ADDRESS(MATCH($C19,Этап3!$C:$C,0),8,4,1,"Этап3")))),"-",INDIRECT((ADDRESS(MATCH($C19,Этап3!$C:$C,0),8,4,1,"Этап3"))))</f>
        <v>-</v>
      </c>
      <c r="N19" s="48" t="str">
        <f ca="1">IF(ISERROR(INDIRECT((ADDRESS(MATCH($C19,Этап4!$C:$C,0),8,4,1,"Этап4")))),"-",INDIRECT((ADDRESS(MATCH($C19,Этап4!$C:$C,0),8,4,1,"Этап4"))))</f>
        <v>-</v>
      </c>
      <c r="O19" s="48">
        <f ca="1">IF(ISERROR(INDIRECT((ADDRESS(MATCH($C19,Этап5!$C:$C,0),8,4,1,"Этап5")))),"-",INDIRECT((ADDRESS(MATCH($C19,Этап5!$C:$C,0),8,4,1,"Этап5"))))</f>
        <v>25</v>
      </c>
    </row>
    <row r="20" spans="1:15" ht="12">
      <c r="A20" s="14">
        <v>18</v>
      </c>
      <c r="B20" s="42">
        <v>5200</v>
      </c>
      <c r="C20" s="20" t="s">
        <v>66</v>
      </c>
      <c r="D20" s="20" t="s">
        <v>67</v>
      </c>
      <c r="E20" s="20"/>
      <c r="F20" s="42">
        <v>27</v>
      </c>
      <c r="G20" s="20" t="s">
        <v>3</v>
      </c>
      <c r="H20" s="45">
        <f t="shared" si="0"/>
        <v>24</v>
      </c>
      <c r="I20" s="17">
        <f t="shared" si="1"/>
        <v>3</v>
      </c>
      <c r="J20" s="18">
        <f t="shared" si="2"/>
        <v>8</v>
      </c>
      <c r="K20" s="46">
        <f ca="1">IF(ISERROR(INDIRECT((ADDRESS(MATCH($C20,Этап1!$C:$C,0),8,4,1,"Этап1")))),"-",INDIRECT((ADDRESS(MATCH($C20,Этап1!$C:$C,0),8,4,1,"Этап1"))))</f>
        <v>15</v>
      </c>
      <c r="L20" s="48">
        <f ca="1">IF(ISERROR(INDIRECT((ADDRESS(MATCH($C20,Этап2!$C:$C,0),8,4,1,"Этап2")))),"-",INDIRECT((ADDRESS(MATCH($C20,Этап2!$C:$C,0),8,4,1,"Этап2"))))</f>
        <v>7</v>
      </c>
      <c r="M20" s="48">
        <f ca="1">IF(ISERROR(INDIRECT((ADDRESS(MATCH($C20,Этап3!$C:$C,0),8,4,1,"Этап3")))),"-",INDIRECT((ADDRESS(MATCH($C20,Этап3!$C:$C,0),8,4,1,"Этап3"))))</f>
        <v>2</v>
      </c>
      <c r="N20" s="48" t="str">
        <f ca="1">IF(ISERROR(INDIRECT((ADDRESS(MATCH($C20,Этап4!$C:$C,0),8,4,1,"Этап4")))),"-",INDIRECT((ADDRESS(MATCH($C20,Этап4!$C:$C,0),8,4,1,"Этап4"))))</f>
        <v>-</v>
      </c>
      <c r="O20" s="48" t="str">
        <f ca="1">IF(ISERROR(INDIRECT((ADDRESS(MATCH($C20,Этап5!$C:$C,0),8,4,1,"Этап5")))),"-",INDIRECT((ADDRESS(MATCH($C20,Этап5!$C:$C,0),8,4,1,"Этап5"))))</f>
        <v>-</v>
      </c>
    </row>
    <row r="21" spans="1:15" ht="12">
      <c r="A21" s="14">
        <v>19</v>
      </c>
      <c r="B21" s="42">
        <v>3512</v>
      </c>
      <c r="C21" s="20" t="s">
        <v>271</v>
      </c>
      <c r="D21" s="20" t="s">
        <v>272</v>
      </c>
      <c r="E21" s="20" t="s">
        <v>273</v>
      </c>
      <c r="F21" s="42">
        <v>28</v>
      </c>
      <c r="G21" s="20" t="s">
        <v>274</v>
      </c>
      <c r="H21" s="45">
        <f t="shared" si="0"/>
        <v>23</v>
      </c>
      <c r="I21" s="17">
        <f t="shared" si="1"/>
        <v>2</v>
      </c>
      <c r="J21" s="18">
        <f t="shared" si="2"/>
        <v>11.5</v>
      </c>
      <c r="K21" s="46" t="str">
        <f ca="1">IF(ISERROR(INDIRECT((ADDRESS(MATCH($C21,Этап1!$C:$C,0),8,4,1,"Этап1")))),"-",INDIRECT((ADDRESS(MATCH($C21,Этап1!$C:$C,0),8,4,1,"Этап1"))))</f>
        <v>-</v>
      </c>
      <c r="L21" s="48" t="str">
        <f ca="1">IF(ISERROR(INDIRECT((ADDRESS(MATCH($C21,Этап2!$C:$C,0),8,4,1,"Этап2")))),"-",INDIRECT((ADDRESS(MATCH($C21,Этап2!$C:$C,0),8,4,1,"Этап2"))))</f>
        <v>-</v>
      </c>
      <c r="M21" s="48" t="str">
        <f ca="1">IF(ISERROR(INDIRECT((ADDRESS(MATCH($C21,Этап3!$C:$C,0),8,4,1,"Этап3")))),"-",INDIRECT((ADDRESS(MATCH($C21,Этап3!$C:$C,0),8,4,1,"Этап3"))))</f>
        <v>-</v>
      </c>
      <c r="N21" s="48">
        <f ca="1">IF(ISERROR(INDIRECT((ADDRESS(MATCH($C21,Этап4!$C:$C,0),8,4,1,"Этап4")))),"-",INDIRECT((ADDRESS(MATCH($C21,Этап4!$C:$C,0),8,4,1,"Этап4"))))</f>
        <v>13</v>
      </c>
      <c r="O21" s="48">
        <f ca="1">IF(ISERROR(INDIRECT((ADDRESS(MATCH($C21,Этап5!$C:$C,0),8,4,1,"Этап5")))),"-",INDIRECT((ADDRESS(MATCH($C21,Этап5!$C:$C,0),8,4,1,"Этап5"))))</f>
        <v>10</v>
      </c>
    </row>
    <row r="22" spans="1:15" ht="12">
      <c r="A22" s="14">
        <v>20</v>
      </c>
      <c r="B22" s="42">
        <v>7100</v>
      </c>
      <c r="C22" s="20" t="s">
        <v>162</v>
      </c>
      <c r="D22" s="20" t="s">
        <v>163</v>
      </c>
      <c r="E22" s="20"/>
      <c r="F22" s="42">
        <v>26</v>
      </c>
      <c r="G22" s="20" t="s">
        <v>3</v>
      </c>
      <c r="H22" s="45">
        <f t="shared" si="0"/>
        <v>20</v>
      </c>
      <c r="I22" s="17">
        <f t="shared" si="1"/>
        <v>3</v>
      </c>
      <c r="J22" s="18">
        <f t="shared" si="2"/>
        <v>6.666666666666667</v>
      </c>
      <c r="K22" s="46">
        <f ca="1">IF(ISERROR(INDIRECT((ADDRESS(MATCH($C22,Этап1!$C:$C,0),8,4,1,"Этап1")))),"-",INDIRECT((ADDRESS(MATCH($C22,Этап1!$C:$C,0),8,4,1,"Этап1"))))</f>
        <v>8</v>
      </c>
      <c r="L22" s="48">
        <f ca="1">IF(ISERROR(INDIRECT((ADDRESS(MATCH($C22,Этап2!$C:$C,0),8,4,1,"Этап2")))),"-",INDIRECT((ADDRESS(MATCH($C22,Этап2!$C:$C,0),8,4,1,"Этап2"))))</f>
        <v>1</v>
      </c>
      <c r="M22" s="48" t="str">
        <f ca="1">IF(ISERROR(INDIRECT((ADDRESS(MATCH($C22,Этап3!$C:$C,0),8,4,1,"Этап3")))),"-",INDIRECT((ADDRESS(MATCH($C22,Этап3!$C:$C,0),8,4,1,"Этап3"))))</f>
        <v>-</v>
      </c>
      <c r="N22" s="48" t="str">
        <f ca="1">IF(ISERROR(INDIRECT((ADDRESS(MATCH($C22,Этап4!$C:$C,0),8,4,1,"Этап4")))),"-",INDIRECT((ADDRESS(MATCH($C22,Этап4!$C:$C,0),8,4,1,"Этап4"))))</f>
        <v>-</v>
      </c>
      <c r="O22" s="48">
        <f ca="1">IF(ISERROR(INDIRECT((ADDRESS(MATCH($C22,Этап5!$C:$C,0),8,4,1,"Этап5")))),"-",INDIRECT((ADDRESS(MATCH($C22,Этап5!$C:$C,0),8,4,1,"Этап5"))))</f>
        <v>11</v>
      </c>
    </row>
    <row r="23" spans="1:15" ht="12">
      <c r="A23" s="14">
        <v>21</v>
      </c>
      <c r="B23" s="42">
        <v>0</v>
      </c>
      <c r="C23" s="20" t="s">
        <v>149</v>
      </c>
      <c r="D23" s="20"/>
      <c r="E23" s="20"/>
      <c r="F23" s="42"/>
      <c r="G23" s="20"/>
      <c r="H23" s="45">
        <f t="shared" si="0"/>
        <v>20</v>
      </c>
      <c r="I23" s="17">
        <f t="shared" si="1"/>
        <v>1</v>
      </c>
      <c r="J23" s="18">
        <f t="shared" si="2"/>
        <v>20</v>
      </c>
      <c r="K23" s="46">
        <f ca="1">IF(ISERROR(INDIRECT((ADDRESS(MATCH($C23,Этап1!$C:$C,0),8,4,1,"Этап1")))),"-",INDIRECT((ADDRESS(MATCH($C23,Этап1!$C:$C,0),8,4,1,"Этап1"))))</f>
        <v>20</v>
      </c>
      <c r="L23" s="48" t="str">
        <f ca="1">IF(ISERROR(INDIRECT((ADDRESS(MATCH($C23,Этап2!$C:$C,0),8,4,1,"Этап2")))),"-",INDIRECT((ADDRESS(MATCH($C23,Этап2!$C:$C,0),8,4,1,"Этап2"))))</f>
        <v>-</v>
      </c>
      <c r="M23" s="48" t="str">
        <f ca="1">IF(ISERROR(INDIRECT((ADDRESS(MATCH($C23,Этап3!$C:$C,0),8,4,1,"Этап3")))),"-",INDIRECT((ADDRESS(MATCH($C23,Этап3!$C:$C,0),8,4,1,"Этап3"))))</f>
        <v>-</v>
      </c>
      <c r="N23" s="48" t="str">
        <f ca="1">IF(ISERROR(INDIRECT((ADDRESS(MATCH($C23,Этап4!$C:$C,0),8,4,1,"Этап4")))),"-",INDIRECT((ADDRESS(MATCH($C23,Этап4!$C:$C,0),8,4,1,"Этап4"))))</f>
        <v>-</v>
      </c>
      <c r="O23" s="48" t="str">
        <f ca="1">IF(ISERROR(INDIRECT((ADDRESS(MATCH($C23,Этап5!$C:$C,0),8,4,1,"Этап5")))),"-",INDIRECT((ADDRESS(MATCH($C23,Этап5!$C:$C,0),8,4,1,"Этап5"))))</f>
        <v>-</v>
      </c>
    </row>
    <row r="24" spans="1:15" ht="12">
      <c r="A24" s="14">
        <v>22</v>
      </c>
      <c r="B24" s="42">
        <v>2464</v>
      </c>
      <c r="C24" s="20" t="s">
        <v>308</v>
      </c>
      <c r="D24" s="20"/>
      <c r="E24" s="20"/>
      <c r="F24" s="42"/>
      <c r="G24" s="20"/>
      <c r="H24" s="45">
        <f t="shared" si="0"/>
        <v>19</v>
      </c>
      <c r="I24" s="17">
        <f t="shared" si="1"/>
        <v>1</v>
      </c>
      <c r="J24" s="18">
        <f t="shared" si="2"/>
        <v>19</v>
      </c>
      <c r="K24" s="46" t="str">
        <f ca="1">IF(ISERROR(INDIRECT((ADDRESS(MATCH($C24,Этап1!$C:$C,0),8,4,1,"Этап1")))),"-",INDIRECT((ADDRESS(MATCH($C24,Этап1!$C:$C,0),8,4,1,"Этап1"))))</f>
        <v>-</v>
      </c>
      <c r="L24" s="48" t="str">
        <f ca="1">IF(ISERROR(INDIRECT((ADDRESS(MATCH($C24,Этап2!$C:$C,0),8,4,1,"Этап2")))),"-",INDIRECT((ADDRESS(MATCH($C24,Этап2!$C:$C,0),8,4,1,"Этап2"))))</f>
        <v>-</v>
      </c>
      <c r="M24" s="48" t="str">
        <f ca="1">IF(ISERROR(INDIRECT((ADDRESS(MATCH($C24,Этап3!$C:$C,0),8,4,1,"Этап3")))),"-",INDIRECT((ADDRESS(MATCH($C24,Этап3!$C:$C,0),8,4,1,"Этап3"))))</f>
        <v>-</v>
      </c>
      <c r="N24" s="48" t="str">
        <f ca="1">IF(ISERROR(INDIRECT((ADDRESS(MATCH($C24,Этап4!$C:$C,0),8,4,1,"Этап4")))),"-",INDIRECT((ADDRESS(MATCH($C24,Этап4!$C:$C,0),8,4,1,"Этап4"))))</f>
        <v>-</v>
      </c>
      <c r="O24" s="48">
        <f ca="1">IF(ISERROR(INDIRECT((ADDRESS(MATCH($C24,Этап5!$C:$C,0),8,4,1,"Этап5")))),"-",INDIRECT((ADDRESS(MATCH($C24,Этап5!$C:$C,0),8,4,1,"Этап5"))))</f>
        <v>19</v>
      </c>
    </row>
    <row r="25" spans="1:15" ht="12">
      <c r="A25" s="14">
        <v>23</v>
      </c>
      <c r="B25" s="42">
        <v>6217</v>
      </c>
      <c r="C25" s="20" t="s">
        <v>69</v>
      </c>
      <c r="D25" s="20" t="s">
        <v>70</v>
      </c>
      <c r="E25" s="20"/>
      <c r="F25" s="42">
        <v>26</v>
      </c>
      <c r="G25" s="20" t="s">
        <v>3</v>
      </c>
      <c r="H25" s="45">
        <f t="shared" si="0"/>
        <v>19</v>
      </c>
      <c r="I25" s="17">
        <f t="shared" si="1"/>
        <v>1</v>
      </c>
      <c r="J25" s="18">
        <f t="shared" si="2"/>
        <v>19</v>
      </c>
      <c r="K25" s="46">
        <f ca="1">IF(ISERROR(INDIRECT((ADDRESS(MATCH($C25,Этап1!$C:$C,0),8,4,1,"Этап1")))),"-",INDIRECT((ADDRESS(MATCH($C25,Этап1!$C:$C,0),8,4,1,"Этап1"))))</f>
        <v>19</v>
      </c>
      <c r="L25" s="48" t="str">
        <f ca="1">IF(ISERROR(INDIRECT((ADDRESS(MATCH($C25,Этап2!$C:$C,0),8,4,1,"Этап2")))),"-",INDIRECT((ADDRESS(MATCH($C25,Этап2!$C:$C,0),8,4,1,"Этап2"))))</f>
        <v>-</v>
      </c>
      <c r="M25" s="48" t="str">
        <f ca="1">IF(ISERROR(INDIRECT((ADDRESS(MATCH($C25,Этап3!$C:$C,0),8,4,1,"Этап3")))),"-",INDIRECT((ADDRESS(MATCH($C25,Этап3!$C:$C,0),8,4,1,"Этап3"))))</f>
        <v>-</v>
      </c>
      <c r="N25" s="48" t="str">
        <f ca="1">IF(ISERROR(INDIRECT((ADDRESS(MATCH($C25,Этап4!$C:$C,0),8,4,1,"Этап4")))),"-",INDIRECT((ADDRESS(MATCH($C25,Этап4!$C:$C,0),8,4,1,"Этап4"))))</f>
        <v>-</v>
      </c>
      <c r="O25" s="48" t="str">
        <f ca="1">IF(ISERROR(INDIRECT((ADDRESS(MATCH($C25,Этап5!$C:$C,0),8,4,1,"Этап5")))),"-",INDIRECT((ADDRESS(MATCH($C25,Этап5!$C:$C,0),8,4,1,"Этап5"))))</f>
        <v>-</v>
      </c>
    </row>
    <row r="26" spans="1:15" ht="12">
      <c r="A26" s="14">
        <v>24</v>
      </c>
      <c r="B26" s="42">
        <v>4966</v>
      </c>
      <c r="C26" s="20" t="s">
        <v>73</v>
      </c>
      <c r="D26" s="20"/>
      <c r="E26" s="20"/>
      <c r="F26" s="42"/>
      <c r="G26" s="20"/>
      <c r="H26" s="45">
        <f t="shared" si="0"/>
        <v>18</v>
      </c>
      <c r="I26" s="17">
        <f t="shared" si="1"/>
        <v>2</v>
      </c>
      <c r="J26" s="18">
        <f t="shared" si="2"/>
        <v>9</v>
      </c>
      <c r="K26" s="46">
        <f ca="1">IF(ISERROR(INDIRECT((ADDRESS(MATCH($C26,Этап1!$C:$C,0),8,4,1,"Этап1")))),"-",INDIRECT((ADDRESS(MATCH($C26,Этап1!$C:$C,0),8,4,1,"Этап1"))))</f>
        <v>10</v>
      </c>
      <c r="L26" s="48" t="str">
        <f ca="1">IF(ISERROR(INDIRECT((ADDRESS(MATCH($C26,Этап2!$C:$C,0),8,4,1,"Этап2")))),"-",INDIRECT((ADDRESS(MATCH($C26,Этап2!$C:$C,0),8,4,1,"Этап2"))))</f>
        <v>-</v>
      </c>
      <c r="M26" s="48">
        <f ca="1">IF(ISERROR(INDIRECT((ADDRESS(MATCH($C26,Этап3!$C:$C,0),8,4,1,"Этап3")))),"-",INDIRECT((ADDRESS(MATCH($C26,Этап3!$C:$C,0),8,4,1,"Этап3"))))</f>
        <v>8</v>
      </c>
      <c r="N26" s="48" t="str">
        <f ca="1">IF(ISERROR(INDIRECT((ADDRESS(MATCH($C26,Этап4!$C:$C,0),8,4,1,"Этап4")))),"-",INDIRECT((ADDRESS(MATCH($C26,Этап4!$C:$C,0),8,4,1,"Этап4"))))</f>
        <v>-</v>
      </c>
      <c r="O26" s="48" t="str">
        <f ca="1">IF(ISERROR(INDIRECT((ADDRESS(MATCH($C26,Этап5!$C:$C,0),8,4,1,"Этап5")))),"-",INDIRECT((ADDRESS(MATCH($C26,Этап5!$C:$C,0),8,4,1,"Этап5"))))</f>
        <v>-</v>
      </c>
    </row>
    <row r="27" spans="1:15" ht="12">
      <c r="A27" s="14">
        <v>25</v>
      </c>
      <c r="B27" s="42">
        <v>4473</v>
      </c>
      <c r="C27" s="20" t="s">
        <v>309</v>
      </c>
      <c r="D27" s="20"/>
      <c r="E27" s="20"/>
      <c r="F27" s="42"/>
      <c r="G27" s="20"/>
      <c r="H27" s="45">
        <f t="shared" si="0"/>
        <v>15</v>
      </c>
      <c r="I27" s="17">
        <f t="shared" si="1"/>
        <v>1</v>
      </c>
      <c r="J27" s="18">
        <f t="shared" si="2"/>
        <v>15</v>
      </c>
      <c r="K27" s="46" t="str">
        <f ca="1">IF(ISERROR(INDIRECT((ADDRESS(MATCH($C27,Этап1!$C:$C,0),8,4,1,"Этап1")))),"-",INDIRECT((ADDRESS(MATCH($C27,Этап1!$C:$C,0),8,4,1,"Этап1"))))</f>
        <v>-</v>
      </c>
      <c r="L27" s="48" t="str">
        <f ca="1">IF(ISERROR(INDIRECT((ADDRESS(MATCH($C27,Этап2!$C:$C,0),8,4,1,"Этап2")))),"-",INDIRECT((ADDRESS(MATCH($C27,Этап2!$C:$C,0),8,4,1,"Этап2"))))</f>
        <v>-</v>
      </c>
      <c r="M27" s="48" t="str">
        <f ca="1">IF(ISERROR(INDIRECT((ADDRESS(MATCH($C27,Этап3!$C:$C,0),8,4,1,"Этап3")))),"-",INDIRECT((ADDRESS(MATCH($C27,Этап3!$C:$C,0),8,4,1,"Этап3"))))</f>
        <v>-</v>
      </c>
      <c r="N27" s="48" t="str">
        <f ca="1">IF(ISERROR(INDIRECT((ADDRESS(MATCH($C27,Этап4!$C:$C,0),8,4,1,"Этап4")))),"-",INDIRECT((ADDRESS(MATCH($C27,Этап4!$C:$C,0),8,4,1,"Этап4"))))</f>
        <v>-</v>
      </c>
      <c r="O27" s="48">
        <f ca="1">IF(ISERROR(INDIRECT((ADDRESS(MATCH($C27,Этап5!$C:$C,0),8,4,1,"Этап5")))),"-",INDIRECT((ADDRESS(MATCH($C27,Этап5!$C:$C,0),8,4,1,"Этап5"))))</f>
        <v>15</v>
      </c>
    </row>
    <row r="28" spans="1:15" ht="12">
      <c r="A28" s="14">
        <v>26</v>
      </c>
      <c r="B28" s="42">
        <v>7107</v>
      </c>
      <c r="C28" s="20" t="s">
        <v>240</v>
      </c>
      <c r="D28" s="20" t="s">
        <v>241</v>
      </c>
      <c r="E28" s="20" t="s">
        <v>242</v>
      </c>
      <c r="F28" s="42">
        <v>19</v>
      </c>
      <c r="G28" s="20" t="s">
        <v>243</v>
      </c>
      <c r="H28" s="45">
        <f t="shared" si="0"/>
        <v>15</v>
      </c>
      <c r="I28" s="17">
        <f t="shared" si="1"/>
        <v>1</v>
      </c>
      <c r="J28" s="18">
        <f t="shared" si="2"/>
        <v>15</v>
      </c>
      <c r="K28" s="46" t="str">
        <f ca="1">IF(ISERROR(INDIRECT((ADDRESS(MATCH($C28,Этап1!$C:$C,0),8,4,1,"Этап1")))),"-",INDIRECT((ADDRESS(MATCH($C28,Этап1!$C:$C,0),8,4,1,"Этап1"))))</f>
        <v>-</v>
      </c>
      <c r="L28" s="48">
        <f ca="1">IF(ISERROR(INDIRECT((ADDRESS(MATCH($C28,Этап2!$C:$C,0),8,4,1,"Этап2")))),"-",INDIRECT((ADDRESS(MATCH($C28,Этап2!$C:$C,0),8,4,1,"Этап2"))))</f>
        <v>15</v>
      </c>
      <c r="M28" s="48" t="str">
        <f ca="1">IF(ISERROR(INDIRECT((ADDRESS(MATCH($C28,Этап3!$C:$C,0),8,4,1,"Этап3")))),"-",INDIRECT((ADDRESS(MATCH($C28,Этап3!$C:$C,0),8,4,1,"Этап3"))))</f>
        <v>-</v>
      </c>
      <c r="N28" s="48" t="str">
        <f ca="1">IF(ISERROR(INDIRECT((ADDRESS(MATCH($C28,Этап4!$C:$C,0),8,4,1,"Этап4")))),"-",INDIRECT((ADDRESS(MATCH($C28,Этап4!$C:$C,0),8,4,1,"Этап4"))))</f>
        <v>-</v>
      </c>
      <c r="O28" s="48" t="str">
        <f ca="1">IF(ISERROR(INDIRECT((ADDRESS(MATCH($C28,Этап5!$C:$C,0),8,4,1,"Этап5")))),"-",INDIRECT((ADDRESS(MATCH($C28,Этап5!$C:$C,0),8,4,1,"Этап5"))))</f>
        <v>-</v>
      </c>
    </row>
    <row r="29" spans="1:15" ht="12">
      <c r="A29" s="14">
        <v>27</v>
      </c>
      <c r="B29" s="42">
        <v>0</v>
      </c>
      <c r="C29" s="20" t="s">
        <v>310</v>
      </c>
      <c r="D29" s="20" t="s">
        <v>311</v>
      </c>
      <c r="E29" s="20" t="s">
        <v>249</v>
      </c>
      <c r="F29" s="42">
        <v>26</v>
      </c>
      <c r="G29" s="20" t="s">
        <v>203</v>
      </c>
      <c r="H29" s="45">
        <f t="shared" si="0"/>
        <v>14</v>
      </c>
      <c r="I29" s="17">
        <f t="shared" si="1"/>
        <v>1</v>
      </c>
      <c r="J29" s="18">
        <f t="shared" si="2"/>
        <v>14</v>
      </c>
      <c r="K29" s="46" t="str">
        <f ca="1">IF(ISERROR(INDIRECT((ADDRESS(MATCH($C29,Этап1!$C:$C,0),8,4,1,"Этап1")))),"-",INDIRECT((ADDRESS(MATCH($C29,Этап1!$C:$C,0),8,4,1,"Этап1"))))</f>
        <v>-</v>
      </c>
      <c r="L29" s="48" t="str">
        <f ca="1">IF(ISERROR(INDIRECT((ADDRESS(MATCH($C29,Этап2!$C:$C,0),8,4,1,"Этап2")))),"-",INDIRECT((ADDRESS(MATCH($C29,Этап2!$C:$C,0),8,4,1,"Этап2"))))</f>
        <v>-</v>
      </c>
      <c r="M29" s="48" t="str">
        <f ca="1">IF(ISERROR(INDIRECT((ADDRESS(MATCH($C29,Этап3!$C:$C,0),8,4,1,"Этап3")))),"-",INDIRECT((ADDRESS(MATCH($C29,Этап3!$C:$C,0),8,4,1,"Этап3"))))</f>
        <v>-</v>
      </c>
      <c r="N29" s="48" t="str">
        <f ca="1">IF(ISERROR(INDIRECT((ADDRESS(MATCH($C29,Этап4!$C:$C,0),8,4,1,"Этап4")))),"-",INDIRECT((ADDRESS(MATCH($C29,Этап4!$C:$C,0),8,4,1,"Этап4"))))</f>
        <v>-</v>
      </c>
      <c r="O29" s="48">
        <f ca="1">IF(ISERROR(INDIRECT((ADDRESS(MATCH($C29,Этап5!$C:$C,0),8,4,1,"Этап5")))),"-",INDIRECT((ADDRESS(MATCH($C29,Этап5!$C:$C,0),8,4,1,"Этап5"))))</f>
        <v>14</v>
      </c>
    </row>
    <row r="30" spans="1:15" ht="12">
      <c r="A30" s="14">
        <v>28</v>
      </c>
      <c r="B30" s="42">
        <v>0</v>
      </c>
      <c r="C30" s="20" t="s">
        <v>312</v>
      </c>
      <c r="D30" s="20"/>
      <c r="E30" s="20" t="s">
        <v>313</v>
      </c>
      <c r="F30" s="42">
        <v>27</v>
      </c>
      <c r="G30" s="20" t="s">
        <v>288</v>
      </c>
      <c r="H30" s="45">
        <f t="shared" si="0"/>
        <v>13</v>
      </c>
      <c r="I30" s="17">
        <f t="shared" si="1"/>
        <v>1</v>
      </c>
      <c r="J30" s="18">
        <f t="shared" si="2"/>
        <v>13</v>
      </c>
      <c r="K30" s="46" t="str">
        <f ca="1">IF(ISERROR(INDIRECT((ADDRESS(MATCH($C30,Этап1!$C:$C,0),8,4,1,"Этап1")))),"-",INDIRECT((ADDRESS(MATCH($C30,Этап1!$C:$C,0),8,4,1,"Этап1"))))</f>
        <v>-</v>
      </c>
      <c r="L30" s="48" t="str">
        <f ca="1">IF(ISERROR(INDIRECT((ADDRESS(MATCH($C30,Этап2!$C:$C,0),8,4,1,"Этап2")))),"-",INDIRECT((ADDRESS(MATCH($C30,Этап2!$C:$C,0),8,4,1,"Этап2"))))</f>
        <v>-</v>
      </c>
      <c r="M30" s="48" t="str">
        <f ca="1">IF(ISERROR(INDIRECT((ADDRESS(MATCH($C30,Этап3!$C:$C,0),8,4,1,"Этап3")))),"-",INDIRECT((ADDRESS(MATCH($C30,Этап3!$C:$C,0),8,4,1,"Этап3"))))</f>
        <v>-</v>
      </c>
      <c r="N30" s="48" t="str">
        <f ca="1">IF(ISERROR(INDIRECT((ADDRESS(MATCH($C30,Этап4!$C:$C,0),8,4,1,"Этап4")))),"-",INDIRECT((ADDRESS(MATCH($C30,Этап4!$C:$C,0),8,4,1,"Этап4"))))</f>
        <v>-</v>
      </c>
      <c r="O30" s="48">
        <f ca="1">IF(ISERROR(INDIRECT((ADDRESS(MATCH($C30,Этап5!$C:$C,0),8,4,1,"Этап5")))),"-",INDIRECT((ADDRESS(MATCH($C30,Этап5!$C:$C,0),8,4,1,"Этап5"))))</f>
        <v>13</v>
      </c>
    </row>
    <row r="31" spans="1:15" ht="12">
      <c r="A31" s="14">
        <v>29</v>
      </c>
      <c r="B31" s="42">
        <v>6926</v>
      </c>
      <c r="C31" s="20" t="s">
        <v>157</v>
      </c>
      <c r="D31" s="20" t="s">
        <v>158</v>
      </c>
      <c r="E31" s="20"/>
      <c r="F31" s="42">
        <v>28</v>
      </c>
      <c r="G31" s="20" t="s">
        <v>140</v>
      </c>
      <c r="H31" s="45">
        <f t="shared" si="0"/>
        <v>12</v>
      </c>
      <c r="I31" s="17">
        <f t="shared" si="1"/>
        <v>1</v>
      </c>
      <c r="J31" s="18">
        <f t="shared" si="2"/>
        <v>12</v>
      </c>
      <c r="K31" s="46">
        <f ca="1">IF(ISERROR(INDIRECT((ADDRESS(MATCH($C31,Этап1!$C:$C,0),8,4,1,"Этап1")))),"-",INDIRECT((ADDRESS(MATCH($C31,Этап1!$C:$C,0),8,4,1,"Этап1"))))</f>
        <v>12</v>
      </c>
      <c r="L31" s="48" t="str">
        <f ca="1">IF(ISERROR(INDIRECT((ADDRESS(MATCH($C31,Этап2!$C:$C,0),8,4,1,"Этап2")))),"-",INDIRECT((ADDRESS(MATCH($C31,Этап2!$C:$C,0),8,4,1,"Этап2"))))</f>
        <v>-</v>
      </c>
      <c r="M31" s="48" t="str">
        <f ca="1">IF(ISERROR(INDIRECT((ADDRESS(MATCH($C31,Этап3!$C:$C,0),8,4,1,"Этап3")))),"-",INDIRECT((ADDRESS(MATCH($C31,Этап3!$C:$C,0),8,4,1,"Этап3"))))</f>
        <v>-</v>
      </c>
      <c r="N31" s="48" t="str">
        <f ca="1">IF(ISERROR(INDIRECT((ADDRESS(MATCH($C31,Этап4!$C:$C,0),8,4,1,"Этап4")))),"-",INDIRECT((ADDRESS(MATCH($C31,Этап4!$C:$C,0),8,4,1,"Этап4"))))</f>
        <v>-</v>
      </c>
      <c r="O31" s="48" t="str">
        <f ca="1">IF(ISERROR(INDIRECT((ADDRESS(MATCH($C31,Этап5!$C:$C,0),8,4,1,"Этап5")))),"-",INDIRECT((ADDRESS(MATCH($C31,Этап5!$C:$C,0),8,4,1,"Этап5"))))</f>
        <v>-</v>
      </c>
    </row>
    <row r="32" spans="1:15" ht="12">
      <c r="A32" s="14">
        <v>30</v>
      </c>
      <c r="B32" s="42">
        <v>118</v>
      </c>
      <c r="C32" s="20" t="s">
        <v>5</v>
      </c>
      <c r="D32" s="20" t="s">
        <v>21</v>
      </c>
      <c r="E32" s="20"/>
      <c r="F32" s="42">
        <v>29</v>
      </c>
      <c r="G32" s="20" t="s">
        <v>3</v>
      </c>
      <c r="H32" s="45">
        <f t="shared" si="0"/>
        <v>11</v>
      </c>
      <c r="I32" s="17">
        <f t="shared" si="1"/>
        <v>1</v>
      </c>
      <c r="J32" s="18">
        <f t="shared" si="2"/>
        <v>11</v>
      </c>
      <c r="K32" s="46">
        <f ca="1">IF(ISERROR(INDIRECT((ADDRESS(MATCH($C32,Этап1!$C:$C,0),8,4,1,"Этап1")))),"-",INDIRECT((ADDRESS(MATCH($C32,Этап1!$C:$C,0),8,4,1,"Этап1"))))</f>
        <v>11</v>
      </c>
      <c r="L32" s="48" t="str">
        <f ca="1">IF(ISERROR(INDIRECT((ADDRESS(MATCH($C32,Этап2!$C:$C,0),8,4,1,"Этап2")))),"-",INDIRECT((ADDRESS(MATCH($C32,Этап2!$C:$C,0),8,4,1,"Этап2"))))</f>
        <v>-</v>
      </c>
      <c r="M32" s="48" t="str">
        <f ca="1">IF(ISERROR(INDIRECT((ADDRESS(MATCH($C32,Этап3!$C:$C,0),8,4,1,"Этап3")))),"-",INDIRECT((ADDRESS(MATCH($C32,Этап3!$C:$C,0),8,4,1,"Этап3"))))</f>
        <v>-</v>
      </c>
      <c r="N32" s="48" t="str">
        <f ca="1">IF(ISERROR(INDIRECT((ADDRESS(MATCH($C32,Этап4!$C:$C,0),8,4,1,"Этап4")))),"-",INDIRECT((ADDRESS(MATCH($C32,Этап4!$C:$C,0),8,4,1,"Этап4"))))</f>
        <v>-</v>
      </c>
      <c r="O32" s="48" t="str">
        <f ca="1">IF(ISERROR(INDIRECT((ADDRESS(MATCH($C32,Этап5!$C:$C,0),8,4,1,"Этап5")))),"-",INDIRECT((ADDRESS(MATCH($C32,Этап5!$C:$C,0),8,4,1,"Этап5"))))</f>
        <v>-</v>
      </c>
    </row>
    <row r="33" spans="1:15" ht="12">
      <c r="A33" s="14">
        <v>31</v>
      </c>
      <c r="B33" s="42">
        <v>7613</v>
      </c>
      <c r="C33" s="20" t="s">
        <v>283</v>
      </c>
      <c r="D33" s="20" t="s">
        <v>284</v>
      </c>
      <c r="E33" s="20"/>
      <c r="F33" s="42">
        <v>27</v>
      </c>
      <c r="G33" s="20" t="s">
        <v>140</v>
      </c>
      <c r="H33" s="45">
        <f t="shared" si="0"/>
        <v>10</v>
      </c>
      <c r="I33" s="17">
        <f t="shared" si="1"/>
        <v>2</v>
      </c>
      <c r="J33" s="18">
        <f t="shared" si="2"/>
        <v>5</v>
      </c>
      <c r="K33" s="46" t="str">
        <f ca="1">IF(ISERROR(INDIRECT((ADDRESS(MATCH($C33,Этап1!$C:$C,0),8,4,1,"Этап1")))),"-",INDIRECT((ADDRESS(MATCH($C33,Этап1!$C:$C,0),8,4,1,"Этап1"))))</f>
        <v>-</v>
      </c>
      <c r="L33" s="48" t="str">
        <f ca="1">IF(ISERROR(INDIRECT((ADDRESS(MATCH($C33,Этап2!$C:$C,0),8,4,1,"Этап2")))),"-",INDIRECT((ADDRESS(MATCH($C33,Этап2!$C:$C,0),8,4,1,"Этап2"))))</f>
        <v>-</v>
      </c>
      <c r="M33" s="48" t="str">
        <f ca="1">IF(ISERROR(INDIRECT((ADDRESS(MATCH($C33,Этап3!$C:$C,0),8,4,1,"Этап3")))),"-",INDIRECT((ADDRESS(MATCH($C33,Этап3!$C:$C,0),8,4,1,"Этап3"))))</f>
        <v>-</v>
      </c>
      <c r="N33" s="48">
        <f ca="1">IF(ISERROR(INDIRECT((ADDRESS(MATCH($C33,Этап4!$C:$C,0),8,4,1,"Этап4")))),"-",INDIRECT((ADDRESS(MATCH($C33,Этап4!$C:$C,0),8,4,1,"Этап4"))))</f>
        <v>2</v>
      </c>
      <c r="O33" s="48">
        <f ca="1">IF(ISERROR(INDIRECT((ADDRESS(MATCH($C33,Этап5!$C:$C,0),8,4,1,"Этап5")))),"-",INDIRECT((ADDRESS(MATCH($C33,Этап5!$C:$C,0),8,4,1,"Этап5"))))</f>
        <v>8</v>
      </c>
    </row>
    <row r="34" spans="1:15" ht="12">
      <c r="A34" s="14">
        <v>32</v>
      </c>
      <c r="B34" s="42">
        <v>392</v>
      </c>
      <c r="C34" s="20" t="s">
        <v>314</v>
      </c>
      <c r="D34" s="20" t="s">
        <v>315</v>
      </c>
      <c r="E34" s="20"/>
      <c r="F34" s="42">
        <v>28</v>
      </c>
      <c r="G34" s="20" t="s">
        <v>3</v>
      </c>
      <c r="H34" s="45">
        <f t="shared" si="0"/>
        <v>9</v>
      </c>
      <c r="I34" s="17">
        <f t="shared" si="1"/>
        <v>1</v>
      </c>
      <c r="J34" s="18">
        <f t="shared" si="2"/>
        <v>9</v>
      </c>
      <c r="K34" s="46" t="str">
        <f ca="1">IF(ISERROR(INDIRECT((ADDRESS(MATCH($C34,Этап1!$C:$C,0),8,4,1,"Этап1")))),"-",INDIRECT((ADDRESS(MATCH($C34,Этап1!$C:$C,0),8,4,1,"Этап1"))))</f>
        <v>-</v>
      </c>
      <c r="L34" s="48" t="str">
        <f ca="1">IF(ISERROR(INDIRECT((ADDRESS(MATCH($C34,Этап2!$C:$C,0),8,4,1,"Этап2")))),"-",INDIRECT((ADDRESS(MATCH($C34,Этап2!$C:$C,0),8,4,1,"Этап2"))))</f>
        <v>-</v>
      </c>
      <c r="M34" s="48" t="str">
        <f ca="1">IF(ISERROR(INDIRECT((ADDRESS(MATCH($C34,Этап3!$C:$C,0),8,4,1,"Этап3")))),"-",INDIRECT((ADDRESS(MATCH($C34,Этап3!$C:$C,0),8,4,1,"Этап3"))))</f>
        <v>-</v>
      </c>
      <c r="N34" s="48" t="str">
        <f ca="1">IF(ISERROR(INDIRECT((ADDRESS(MATCH($C34,Этап4!$C:$C,0),8,4,1,"Этап4")))),"-",INDIRECT((ADDRESS(MATCH($C34,Этап4!$C:$C,0),8,4,1,"Этап4"))))</f>
        <v>-</v>
      </c>
      <c r="O34" s="48">
        <f ca="1">IF(ISERROR(INDIRECT((ADDRESS(MATCH($C34,Этап5!$C:$C,0),8,4,1,"Этап5")))),"-",INDIRECT((ADDRESS(MATCH($C34,Этап5!$C:$C,0),8,4,1,"Этап5"))))</f>
        <v>9</v>
      </c>
    </row>
    <row r="35" spans="1:15" ht="12">
      <c r="A35" s="14">
        <v>33</v>
      </c>
      <c r="B35" s="42">
        <v>0</v>
      </c>
      <c r="C35" s="20" t="s">
        <v>246</v>
      </c>
      <c r="D35" s="20"/>
      <c r="E35" s="20"/>
      <c r="F35" s="42"/>
      <c r="G35" s="20"/>
      <c r="H35" s="45">
        <f aca="true" t="shared" si="3" ref="H35:H52">SUM(K35:O35)</f>
        <v>9</v>
      </c>
      <c r="I35" s="17">
        <f aca="true" t="shared" si="4" ref="I35:I52">COUNTIF(K35:O35,"&lt;&gt;-")</f>
        <v>2</v>
      </c>
      <c r="J35" s="18">
        <f aca="true" t="shared" si="5" ref="J35:J52">H35/I35</f>
        <v>4.5</v>
      </c>
      <c r="K35" s="46" t="str">
        <f ca="1">IF(ISERROR(INDIRECT((ADDRESS(MATCH($C35,Этап1!$C:$C,0),8,4,1,"Этап1")))),"-",INDIRECT((ADDRESS(MATCH($C35,Этап1!$C:$C,0),8,4,1,"Этап1"))))</f>
        <v>-</v>
      </c>
      <c r="L35" s="48">
        <f ca="1">IF(ISERROR(INDIRECT((ADDRESS(MATCH($C35,Этап2!$C:$C,0),8,4,1,"Этап2")))),"-",INDIRECT((ADDRESS(MATCH($C35,Этап2!$C:$C,0),8,4,1,"Этап2"))))</f>
        <v>3</v>
      </c>
      <c r="M35" s="48">
        <f ca="1">IF(ISERROR(INDIRECT((ADDRESS(MATCH($C35,Этап3!$C:$C,0),8,4,1,"Этап3")))),"-",INDIRECT((ADDRESS(MATCH($C35,Этап3!$C:$C,0),8,4,1,"Этап3"))))</f>
        <v>6</v>
      </c>
      <c r="N35" s="48" t="str">
        <f ca="1">IF(ISERROR(INDIRECT((ADDRESS(MATCH($C35,Этап4!$C:$C,0),8,4,1,"Этап4")))),"-",INDIRECT((ADDRESS(MATCH($C35,Этап4!$C:$C,0),8,4,1,"Этап4"))))</f>
        <v>-</v>
      </c>
      <c r="O35" s="48" t="str">
        <f ca="1">IF(ISERROR(INDIRECT((ADDRESS(MATCH($C35,Этап5!$C:$C,0),8,4,1,"Этап5")))),"-",INDIRECT((ADDRESS(MATCH($C35,Этап5!$C:$C,0),8,4,1,"Этап5"))))</f>
        <v>-</v>
      </c>
    </row>
    <row r="36" spans="1:15" ht="12">
      <c r="A36" s="14">
        <v>34</v>
      </c>
      <c r="B36" s="42">
        <v>7544</v>
      </c>
      <c r="C36" s="20" t="s">
        <v>316</v>
      </c>
      <c r="D36" s="20" t="s">
        <v>317</v>
      </c>
      <c r="E36" s="20"/>
      <c r="F36" s="42"/>
      <c r="G36" s="20"/>
      <c r="H36" s="45">
        <f t="shared" si="3"/>
        <v>7</v>
      </c>
      <c r="I36" s="17">
        <f t="shared" si="4"/>
        <v>1</v>
      </c>
      <c r="J36" s="18">
        <f t="shared" si="5"/>
        <v>7</v>
      </c>
      <c r="K36" s="46" t="str">
        <f ca="1">IF(ISERROR(INDIRECT((ADDRESS(MATCH($C36,Этап1!$C:$C,0),8,4,1,"Этап1")))),"-",INDIRECT((ADDRESS(MATCH($C36,Этап1!$C:$C,0),8,4,1,"Этап1"))))</f>
        <v>-</v>
      </c>
      <c r="L36" s="48" t="str">
        <f ca="1">IF(ISERROR(INDIRECT((ADDRESS(MATCH($C36,Этап2!$C:$C,0),8,4,1,"Этап2")))),"-",INDIRECT((ADDRESS(MATCH($C36,Этап2!$C:$C,0),8,4,1,"Этап2"))))</f>
        <v>-</v>
      </c>
      <c r="M36" s="48" t="str">
        <f ca="1">IF(ISERROR(INDIRECT((ADDRESS(MATCH($C36,Этап3!$C:$C,0),8,4,1,"Этап3")))),"-",INDIRECT((ADDRESS(MATCH($C36,Этап3!$C:$C,0),8,4,1,"Этап3"))))</f>
        <v>-</v>
      </c>
      <c r="N36" s="48" t="str">
        <f ca="1">IF(ISERROR(INDIRECT((ADDRESS(MATCH($C36,Этап4!$C:$C,0),8,4,1,"Этап4")))),"-",INDIRECT((ADDRESS(MATCH($C36,Этап4!$C:$C,0),8,4,1,"Этап4"))))</f>
        <v>-</v>
      </c>
      <c r="O36" s="48">
        <f ca="1">IF(ISERROR(INDIRECT((ADDRESS(MATCH($C36,Этап5!$C:$C,0),8,4,1,"Этап5")))),"-",INDIRECT((ADDRESS(MATCH($C36,Этап5!$C:$C,0),8,4,1,"Этап5"))))</f>
        <v>7</v>
      </c>
    </row>
    <row r="37" spans="1:15" ht="12">
      <c r="A37" s="14">
        <v>35</v>
      </c>
      <c r="B37" s="42">
        <v>6491</v>
      </c>
      <c r="C37" s="20" t="s">
        <v>106</v>
      </c>
      <c r="D37" s="20" t="s">
        <v>107</v>
      </c>
      <c r="E37" s="20"/>
      <c r="F37" s="42">
        <v>26</v>
      </c>
      <c r="G37" s="20" t="s">
        <v>3</v>
      </c>
      <c r="H37" s="45">
        <f t="shared" si="3"/>
        <v>7</v>
      </c>
      <c r="I37" s="17">
        <f t="shared" si="4"/>
        <v>1</v>
      </c>
      <c r="J37" s="18">
        <f t="shared" si="5"/>
        <v>7</v>
      </c>
      <c r="K37" s="46">
        <f ca="1">IF(ISERROR(INDIRECT((ADDRESS(MATCH($C37,Этап1!$C:$C,0),8,4,1,"Этап1")))),"-",INDIRECT((ADDRESS(MATCH($C37,Этап1!$C:$C,0),8,4,1,"Этап1"))))</f>
        <v>7</v>
      </c>
      <c r="L37" s="48" t="str">
        <f ca="1">IF(ISERROR(INDIRECT((ADDRESS(MATCH($C37,Этап2!$C:$C,0),8,4,1,"Этап2")))),"-",INDIRECT((ADDRESS(MATCH($C37,Этап2!$C:$C,0),8,4,1,"Этап2"))))</f>
        <v>-</v>
      </c>
      <c r="M37" s="48" t="str">
        <f ca="1">IF(ISERROR(INDIRECT((ADDRESS(MATCH($C37,Этап3!$C:$C,0),8,4,1,"Этап3")))),"-",INDIRECT((ADDRESS(MATCH($C37,Этап3!$C:$C,0),8,4,1,"Этап3"))))</f>
        <v>-</v>
      </c>
      <c r="N37" s="48" t="str">
        <f ca="1">IF(ISERROR(INDIRECT((ADDRESS(MATCH($C37,Этап4!$C:$C,0),8,4,1,"Этап4")))),"-",INDIRECT((ADDRESS(MATCH($C37,Этап4!$C:$C,0),8,4,1,"Этап4"))))</f>
        <v>-</v>
      </c>
      <c r="O37" s="48" t="str">
        <f ca="1">IF(ISERROR(INDIRECT((ADDRESS(MATCH($C37,Этап5!$C:$C,0),8,4,1,"Этап5")))),"-",INDIRECT((ADDRESS(MATCH($C37,Этап5!$C:$C,0),8,4,1,"Этап5"))))</f>
        <v>-</v>
      </c>
    </row>
    <row r="38" spans="1:15" ht="12">
      <c r="A38" s="14">
        <v>36</v>
      </c>
      <c r="B38" s="42">
        <v>7524</v>
      </c>
      <c r="C38" s="20" t="s">
        <v>164</v>
      </c>
      <c r="D38" s="20" t="s">
        <v>165</v>
      </c>
      <c r="E38" s="20"/>
      <c r="F38" s="42">
        <v>27</v>
      </c>
      <c r="G38" s="20" t="s">
        <v>99</v>
      </c>
      <c r="H38" s="45">
        <f t="shared" si="3"/>
        <v>6</v>
      </c>
      <c r="I38" s="17">
        <f t="shared" si="4"/>
        <v>1</v>
      </c>
      <c r="J38" s="18">
        <f t="shared" si="5"/>
        <v>6</v>
      </c>
      <c r="K38" s="46">
        <f ca="1">IF(ISERROR(INDIRECT((ADDRESS(MATCH($C38,Этап1!$C:$C,0),8,4,1,"Этап1")))),"-",INDIRECT((ADDRESS(MATCH($C38,Этап1!$C:$C,0),8,4,1,"Этап1"))))</f>
        <v>6</v>
      </c>
      <c r="L38" s="48" t="str">
        <f ca="1">IF(ISERROR(INDIRECT((ADDRESS(MATCH($C38,Этап2!$C:$C,0),8,4,1,"Этап2")))),"-",INDIRECT((ADDRESS(MATCH($C38,Этап2!$C:$C,0),8,4,1,"Этап2"))))</f>
        <v>-</v>
      </c>
      <c r="M38" s="48" t="str">
        <f ca="1">IF(ISERROR(INDIRECT((ADDRESS(MATCH($C38,Этап3!$C:$C,0),8,4,1,"Этап3")))),"-",INDIRECT((ADDRESS(MATCH($C38,Этап3!$C:$C,0),8,4,1,"Этап3"))))</f>
        <v>-</v>
      </c>
      <c r="N38" s="48" t="str">
        <f ca="1">IF(ISERROR(INDIRECT((ADDRESS(MATCH($C38,Этап4!$C:$C,0),8,4,1,"Этап4")))),"-",INDIRECT((ADDRESS(MATCH($C38,Этап4!$C:$C,0),8,4,1,"Этап4"))))</f>
        <v>-</v>
      </c>
      <c r="O38" s="48" t="str">
        <f ca="1">IF(ISERROR(INDIRECT((ADDRESS(MATCH($C38,Этап5!$C:$C,0),8,4,1,"Этап5")))),"-",INDIRECT((ADDRESS(MATCH($C38,Этап5!$C:$C,0),8,4,1,"Этап5"))))</f>
        <v>-</v>
      </c>
    </row>
    <row r="39" spans="1:15" ht="12">
      <c r="A39" s="14">
        <v>37</v>
      </c>
      <c r="B39" s="42">
        <v>3532</v>
      </c>
      <c r="C39" s="20" t="s">
        <v>275</v>
      </c>
      <c r="D39" s="20" t="s">
        <v>276</v>
      </c>
      <c r="E39" s="20" t="s">
        <v>277</v>
      </c>
      <c r="F39" s="42">
        <v>29</v>
      </c>
      <c r="G39" s="20" t="s">
        <v>274</v>
      </c>
      <c r="H39" s="45">
        <f t="shared" si="3"/>
        <v>6</v>
      </c>
      <c r="I39" s="17">
        <f t="shared" si="4"/>
        <v>1</v>
      </c>
      <c r="J39" s="18">
        <f t="shared" si="5"/>
        <v>6</v>
      </c>
      <c r="K39" s="46" t="str">
        <f ca="1">IF(ISERROR(INDIRECT((ADDRESS(MATCH($C39,Этап1!$C:$C,0),8,4,1,"Этап1")))),"-",INDIRECT((ADDRESS(MATCH($C39,Этап1!$C:$C,0),8,4,1,"Этап1"))))</f>
        <v>-</v>
      </c>
      <c r="L39" s="48" t="str">
        <f ca="1">IF(ISERROR(INDIRECT((ADDRESS(MATCH($C39,Этап2!$C:$C,0),8,4,1,"Этап2")))),"-",INDIRECT((ADDRESS(MATCH($C39,Этап2!$C:$C,0),8,4,1,"Этап2"))))</f>
        <v>-</v>
      </c>
      <c r="M39" s="48" t="str">
        <f ca="1">IF(ISERROR(INDIRECT((ADDRESS(MATCH($C39,Этап3!$C:$C,0),8,4,1,"Этап3")))),"-",INDIRECT((ADDRESS(MATCH($C39,Этап3!$C:$C,0),8,4,1,"Этап3"))))</f>
        <v>-</v>
      </c>
      <c r="N39" s="48">
        <f ca="1">IF(ISERROR(INDIRECT((ADDRESS(MATCH($C39,Этап4!$C:$C,0),8,4,1,"Этап4")))),"-",INDIRECT((ADDRESS(MATCH($C39,Этап4!$C:$C,0),8,4,1,"Этап4"))))</f>
        <v>6</v>
      </c>
      <c r="O39" s="48" t="str">
        <f ca="1">IF(ISERROR(INDIRECT((ADDRESS(MATCH($C39,Этап5!$C:$C,0),8,4,1,"Этап5")))),"-",INDIRECT((ADDRESS(MATCH($C39,Этап5!$C:$C,0),8,4,1,"Этап5"))))</f>
        <v>-</v>
      </c>
    </row>
    <row r="40" spans="1:15" ht="12">
      <c r="A40" s="14">
        <v>38</v>
      </c>
      <c r="B40" s="42">
        <v>0</v>
      </c>
      <c r="C40" s="20" t="s">
        <v>318</v>
      </c>
      <c r="D40" s="20"/>
      <c r="E40" s="20"/>
      <c r="F40" s="42"/>
      <c r="G40" s="20"/>
      <c r="H40" s="45">
        <f t="shared" si="3"/>
        <v>5</v>
      </c>
      <c r="I40" s="17">
        <f t="shared" si="4"/>
        <v>1</v>
      </c>
      <c r="J40" s="18">
        <f t="shared" si="5"/>
        <v>5</v>
      </c>
      <c r="K40" s="46" t="str">
        <f ca="1">IF(ISERROR(INDIRECT((ADDRESS(MATCH($C40,Этап1!$C:$C,0),8,4,1,"Этап1")))),"-",INDIRECT((ADDRESS(MATCH($C40,Этап1!$C:$C,0),8,4,1,"Этап1"))))</f>
        <v>-</v>
      </c>
      <c r="L40" s="48" t="str">
        <f ca="1">IF(ISERROR(INDIRECT((ADDRESS(MATCH($C40,Этап2!$C:$C,0),8,4,1,"Этап2")))),"-",INDIRECT((ADDRESS(MATCH($C40,Этап2!$C:$C,0),8,4,1,"Этап2"))))</f>
        <v>-</v>
      </c>
      <c r="M40" s="48" t="str">
        <f ca="1">IF(ISERROR(INDIRECT((ADDRESS(MATCH($C40,Этап3!$C:$C,0),8,4,1,"Этап3")))),"-",INDIRECT((ADDRESS(MATCH($C40,Этап3!$C:$C,0),8,4,1,"Этап3"))))</f>
        <v>-</v>
      </c>
      <c r="N40" s="48" t="str">
        <f ca="1">IF(ISERROR(INDIRECT((ADDRESS(MATCH($C40,Этап4!$C:$C,0),8,4,1,"Этап4")))),"-",INDIRECT((ADDRESS(MATCH($C40,Этап4!$C:$C,0),8,4,1,"Этап4"))))</f>
        <v>-</v>
      </c>
      <c r="O40" s="48">
        <f ca="1">IF(ISERROR(INDIRECT((ADDRESS(MATCH($C40,Этап5!$C:$C,0),8,4,1,"Этап5")))),"-",INDIRECT((ADDRESS(MATCH($C40,Этап5!$C:$C,0),8,4,1,"Этап5"))))</f>
        <v>5</v>
      </c>
    </row>
    <row r="41" spans="1:15" ht="12">
      <c r="A41" s="14">
        <v>39</v>
      </c>
      <c r="B41" s="42">
        <v>7006</v>
      </c>
      <c r="C41" s="20" t="s">
        <v>166</v>
      </c>
      <c r="D41" s="20" t="s">
        <v>167</v>
      </c>
      <c r="E41" s="20"/>
      <c r="F41" s="42">
        <v>22</v>
      </c>
      <c r="G41" s="20" t="s">
        <v>3</v>
      </c>
      <c r="H41" s="45">
        <f t="shared" si="3"/>
        <v>5</v>
      </c>
      <c r="I41" s="17">
        <f t="shared" si="4"/>
        <v>1</v>
      </c>
      <c r="J41" s="18">
        <f t="shared" si="5"/>
        <v>5</v>
      </c>
      <c r="K41" s="46">
        <f ca="1">IF(ISERROR(INDIRECT((ADDRESS(MATCH($C41,Этап1!$C:$C,0),8,4,1,"Этап1")))),"-",INDIRECT((ADDRESS(MATCH($C41,Этап1!$C:$C,0),8,4,1,"Этап1"))))</f>
        <v>5</v>
      </c>
      <c r="L41" s="48" t="str">
        <f ca="1">IF(ISERROR(INDIRECT((ADDRESS(MATCH($C41,Этап2!$C:$C,0),8,4,1,"Этап2")))),"-",INDIRECT((ADDRESS(MATCH($C41,Этап2!$C:$C,0),8,4,1,"Этап2"))))</f>
        <v>-</v>
      </c>
      <c r="M41" s="48" t="str">
        <f ca="1">IF(ISERROR(INDIRECT((ADDRESS(MATCH($C41,Этап3!$C:$C,0),8,4,1,"Этап3")))),"-",INDIRECT((ADDRESS(MATCH($C41,Этап3!$C:$C,0),8,4,1,"Этап3"))))</f>
        <v>-</v>
      </c>
      <c r="N41" s="48" t="str">
        <f ca="1">IF(ISERROR(INDIRECT((ADDRESS(MATCH($C41,Этап4!$C:$C,0),8,4,1,"Этап4")))),"-",INDIRECT((ADDRESS(MATCH($C41,Этап4!$C:$C,0),8,4,1,"Этап4"))))</f>
        <v>-</v>
      </c>
      <c r="O41" s="48" t="str">
        <f ca="1">IF(ISERROR(INDIRECT((ADDRESS(MATCH($C41,Этап5!$C:$C,0),8,4,1,"Этап5")))),"-",INDIRECT((ADDRESS(MATCH($C41,Этап5!$C:$C,0),8,4,1,"Этап5"))))</f>
        <v>-</v>
      </c>
    </row>
    <row r="42" spans="1:15" ht="12">
      <c r="A42" s="14">
        <v>40</v>
      </c>
      <c r="B42" s="42">
        <v>0</v>
      </c>
      <c r="C42" s="20" t="s">
        <v>168</v>
      </c>
      <c r="D42" s="20"/>
      <c r="E42" s="20"/>
      <c r="F42" s="42"/>
      <c r="G42" s="20"/>
      <c r="H42" s="45">
        <f t="shared" si="3"/>
        <v>4</v>
      </c>
      <c r="I42" s="17">
        <f t="shared" si="4"/>
        <v>1</v>
      </c>
      <c r="J42" s="18">
        <f t="shared" si="5"/>
        <v>4</v>
      </c>
      <c r="K42" s="46">
        <f ca="1">IF(ISERROR(INDIRECT((ADDRESS(MATCH($C42,Этап1!$C:$C,0),8,4,1,"Этап1")))),"-",INDIRECT((ADDRESS(MATCH($C42,Этап1!$C:$C,0),8,4,1,"Этап1"))))</f>
        <v>4</v>
      </c>
      <c r="L42" s="48" t="str">
        <f ca="1">IF(ISERROR(INDIRECT((ADDRESS(MATCH($C42,Этап2!$C:$C,0),8,4,1,"Этап2")))),"-",INDIRECT((ADDRESS(MATCH($C42,Этап2!$C:$C,0),8,4,1,"Этап2"))))</f>
        <v>-</v>
      </c>
      <c r="M42" s="48" t="str">
        <f ca="1">IF(ISERROR(INDIRECT((ADDRESS(MATCH($C42,Этап3!$C:$C,0),8,4,1,"Этап3")))),"-",INDIRECT((ADDRESS(MATCH($C42,Этап3!$C:$C,0),8,4,1,"Этап3"))))</f>
        <v>-</v>
      </c>
      <c r="N42" s="48" t="str">
        <f ca="1">IF(ISERROR(INDIRECT((ADDRESS(MATCH($C42,Этап4!$C:$C,0),8,4,1,"Этап4")))),"-",INDIRECT((ADDRESS(MATCH($C42,Этап4!$C:$C,0),8,4,1,"Этап4"))))</f>
        <v>-</v>
      </c>
      <c r="O42" s="48" t="str">
        <f ca="1">IF(ISERROR(INDIRECT((ADDRESS(MATCH($C42,Этап5!$C:$C,0),8,4,1,"Этап5")))),"-",INDIRECT((ADDRESS(MATCH($C42,Этап5!$C:$C,0),8,4,1,"Этап5"))))</f>
        <v>-</v>
      </c>
    </row>
    <row r="43" spans="1:15" ht="12">
      <c r="A43" s="14">
        <v>41</v>
      </c>
      <c r="B43" s="42">
        <v>4238</v>
      </c>
      <c r="C43" s="20" t="s">
        <v>76</v>
      </c>
      <c r="D43" s="20" t="s">
        <v>77</v>
      </c>
      <c r="E43" s="20"/>
      <c r="F43" s="42">
        <v>26</v>
      </c>
      <c r="G43" s="20" t="s">
        <v>3</v>
      </c>
      <c r="H43" s="45">
        <f t="shared" si="3"/>
        <v>4</v>
      </c>
      <c r="I43" s="17">
        <f t="shared" si="4"/>
        <v>1</v>
      </c>
      <c r="J43" s="18">
        <f t="shared" si="5"/>
        <v>4</v>
      </c>
      <c r="K43" s="46" t="str">
        <f ca="1">IF(ISERROR(INDIRECT((ADDRESS(MATCH($C43,Этап1!$C:$C,0),8,4,1,"Этап1")))),"-",INDIRECT((ADDRESS(MATCH($C43,Этап1!$C:$C,0),8,4,1,"Этап1"))))</f>
        <v>-</v>
      </c>
      <c r="L43" s="48">
        <f ca="1">IF(ISERROR(INDIRECT((ADDRESS(MATCH($C43,Этап2!$C:$C,0),8,4,1,"Этап2")))),"-",INDIRECT((ADDRESS(MATCH($C43,Этап2!$C:$C,0),8,4,1,"Этап2"))))</f>
        <v>4</v>
      </c>
      <c r="M43" s="48" t="str">
        <f ca="1">IF(ISERROR(INDIRECT((ADDRESS(MATCH($C43,Этап3!$C:$C,0),8,4,1,"Этап3")))),"-",INDIRECT((ADDRESS(MATCH($C43,Этап3!$C:$C,0),8,4,1,"Этап3"))))</f>
        <v>-</v>
      </c>
      <c r="N43" s="48" t="str">
        <f ca="1">IF(ISERROR(INDIRECT((ADDRESS(MATCH($C43,Этап4!$C:$C,0),8,4,1,"Этап4")))),"-",INDIRECT((ADDRESS(MATCH($C43,Этап4!$C:$C,0),8,4,1,"Этап4"))))</f>
        <v>-</v>
      </c>
      <c r="O43" s="48" t="str">
        <f ca="1">IF(ISERROR(INDIRECT((ADDRESS(MATCH($C43,Этап5!$C:$C,0),8,4,1,"Этап5")))),"-",INDIRECT((ADDRESS(MATCH($C43,Этап5!$C:$C,0),8,4,1,"Этап5"))))</f>
        <v>-</v>
      </c>
    </row>
    <row r="44" spans="1:15" ht="12">
      <c r="A44" s="14">
        <v>42</v>
      </c>
      <c r="B44" s="42">
        <v>5040</v>
      </c>
      <c r="C44" s="20" t="s">
        <v>278</v>
      </c>
      <c r="D44" s="20" t="s">
        <v>279</v>
      </c>
      <c r="E44" s="20" t="s">
        <v>280</v>
      </c>
      <c r="F44" s="42">
        <v>19</v>
      </c>
      <c r="G44" s="20" t="s">
        <v>281</v>
      </c>
      <c r="H44" s="45">
        <f t="shared" si="3"/>
        <v>4</v>
      </c>
      <c r="I44" s="17">
        <f t="shared" si="4"/>
        <v>1</v>
      </c>
      <c r="J44" s="18">
        <f t="shared" si="5"/>
        <v>4</v>
      </c>
      <c r="K44" s="46" t="str">
        <f ca="1">IF(ISERROR(INDIRECT((ADDRESS(MATCH($C44,Этап1!$C:$C,0),8,4,1,"Этап1")))),"-",INDIRECT((ADDRESS(MATCH($C44,Этап1!$C:$C,0),8,4,1,"Этап1"))))</f>
        <v>-</v>
      </c>
      <c r="L44" s="48" t="str">
        <f ca="1">IF(ISERROR(INDIRECT((ADDRESS(MATCH($C44,Этап2!$C:$C,0),8,4,1,"Этап2")))),"-",INDIRECT((ADDRESS(MATCH($C44,Этап2!$C:$C,0),8,4,1,"Этап2"))))</f>
        <v>-</v>
      </c>
      <c r="M44" s="48" t="str">
        <f ca="1">IF(ISERROR(INDIRECT((ADDRESS(MATCH($C44,Этап3!$C:$C,0),8,4,1,"Этап3")))),"-",INDIRECT((ADDRESS(MATCH($C44,Этап3!$C:$C,0),8,4,1,"Этап3"))))</f>
        <v>-</v>
      </c>
      <c r="N44" s="48">
        <f ca="1">IF(ISERROR(INDIRECT((ADDRESS(MATCH($C44,Этап4!$C:$C,0),8,4,1,"Этап4")))),"-",INDIRECT((ADDRESS(MATCH($C44,Этап4!$C:$C,0),8,4,1,"Этап4"))))</f>
        <v>4</v>
      </c>
      <c r="O44" s="48" t="str">
        <f ca="1">IF(ISERROR(INDIRECT((ADDRESS(MATCH($C44,Этап5!$C:$C,0),8,4,1,"Этап5")))),"-",INDIRECT((ADDRESS(MATCH($C44,Этап5!$C:$C,0),8,4,1,"Этап5"))))</f>
        <v>-</v>
      </c>
    </row>
    <row r="45" spans="1:15" ht="12">
      <c r="A45" s="14">
        <v>43</v>
      </c>
      <c r="B45" s="42">
        <v>0</v>
      </c>
      <c r="C45" s="20" t="s">
        <v>256</v>
      </c>
      <c r="D45" s="20"/>
      <c r="E45" s="20"/>
      <c r="F45" s="42">
        <v>24</v>
      </c>
      <c r="G45" s="20"/>
      <c r="H45" s="45">
        <f t="shared" si="3"/>
        <v>3</v>
      </c>
      <c r="I45" s="17">
        <f t="shared" si="4"/>
        <v>1</v>
      </c>
      <c r="J45" s="18">
        <f t="shared" si="5"/>
        <v>3</v>
      </c>
      <c r="K45" s="46" t="str">
        <f ca="1">IF(ISERROR(INDIRECT((ADDRESS(MATCH($C45,Этап1!$C:$C,0),8,4,1,"Этап1")))),"-",INDIRECT((ADDRESS(MATCH($C45,Этап1!$C:$C,0),8,4,1,"Этап1"))))</f>
        <v>-</v>
      </c>
      <c r="L45" s="48" t="str">
        <f ca="1">IF(ISERROR(INDIRECT((ADDRESS(MATCH($C45,Этап2!$C:$C,0),8,4,1,"Этап2")))),"-",INDIRECT((ADDRESS(MATCH($C45,Этап2!$C:$C,0),8,4,1,"Этап2"))))</f>
        <v>-</v>
      </c>
      <c r="M45" s="48">
        <f ca="1">IF(ISERROR(INDIRECT((ADDRESS(MATCH($C45,Этап3!$C:$C,0),8,4,1,"Этап3")))),"-",INDIRECT((ADDRESS(MATCH($C45,Этап3!$C:$C,0),8,4,1,"Этап3"))))</f>
        <v>3</v>
      </c>
      <c r="N45" s="48" t="str">
        <f ca="1">IF(ISERROR(INDIRECT((ADDRESS(MATCH($C45,Этап4!$C:$C,0),8,4,1,"Этап4")))),"-",INDIRECT((ADDRESS(MATCH($C45,Этап4!$C:$C,0),8,4,1,"Этап4"))))</f>
        <v>-</v>
      </c>
      <c r="O45" s="48" t="str">
        <f ca="1">IF(ISERROR(INDIRECT((ADDRESS(MATCH($C45,Этап5!$C:$C,0),8,4,1,"Этап5")))),"-",INDIRECT((ADDRESS(MATCH($C45,Этап5!$C:$C,0),8,4,1,"Этап5"))))</f>
        <v>-</v>
      </c>
    </row>
    <row r="46" spans="1:15" ht="12">
      <c r="A46" s="14">
        <v>44</v>
      </c>
      <c r="B46" s="42">
        <v>0</v>
      </c>
      <c r="C46" s="20" t="s">
        <v>282</v>
      </c>
      <c r="D46" s="20"/>
      <c r="E46" s="20"/>
      <c r="F46" s="42"/>
      <c r="G46" s="20"/>
      <c r="H46" s="45">
        <f t="shared" si="3"/>
        <v>3</v>
      </c>
      <c r="I46" s="17">
        <f t="shared" si="4"/>
        <v>1</v>
      </c>
      <c r="J46" s="18">
        <f t="shared" si="5"/>
        <v>3</v>
      </c>
      <c r="K46" s="46" t="str">
        <f ca="1">IF(ISERROR(INDIRECT((ADDRESS(MATCH($C46,Этап1!$C:$C,0),8,4,1,"Этап1")))),"-",INDIRECT((ADDRESS(MATCH($C46,Этап1!$C:$C,0),8,4,1,"Этап1"))))</f>
        <v>-</v>
      </c>
      <c r="L46" s="48" t="str">
        <f ca="1">IF(ISERROR(INDIRECT((ADDRESS(MATCH($C46,Этап2!$C:$C,0),8,4,1,"Этап2")))),"-",INDIRECT((ADDRESS(MATCH($C46,Этап2!$C:$C,0),8,4,1,"Этап2"))))</f>
        <v>-</v>
      </c>
      <c r="M46" s="48" t="str">
        <f ca="1">IF(ISERROR(INDIRECT((ADDRESS(MATCH($C46,Этап3!$C:$C,0),8,4,1,"Этап3")))),"-",INDIRECT((ADDRESS(MATCH($C46,Этап3!$C:$C,0),8,4,1,"Этап3"))))</f>
        <v>-</v>
      </c>
      <c r="N46" s="48">
        <f ca="1">IF(ISERROR(INDIRECT((ADDRESS(MATCH($C46,Этап4!$C:$C,0),8,4,1,"Этап4")))),"-",INDIRECT((ADDRESS(MATCH($C46,Этап4!$C:$C,0),8,4,1,"Этап4"))))</f>
        <v>3</v>
      </c>
      <c r="O46" s="48" t="str">
        <f ca="1">IF(ISERROR(INDIRECT((ADDRESS(MATCH($C46,Этап5!$C:$C,0),8,4,1,"Этап5")))),"-",INDIRECT((ADDRESS(MATCH($C46,Этап5!$C:$C,0),8,4,1,"Этап5"))))</f>
        <v>-</v>
      </c>
    </row>
    <row r="47" spans="1:15" ht="12">
      <c r="A47" s="14">
        <v>45</v>
      </c>
      <c r="B47" s="42">
        <v>7536</v>
      </c>
      <c r="C47" s="20" t="s">
        <v>169</v>
      </c>
      <c r="D47" s="20" t="s">
        <v>170</v>
      </c>
      <c r="E47" s="20"/>
      <c r="F47" s="42">
        <v>26</v>
      </c>
      <c r="G47" s="20" t="s">
        <v>140</v>
      </c>
      <c r="H47" s="45">
        <f t="shared" si="3"/>
        <v>1</v>
      </c>
      <c r="I47" s="17">
        <f t="shared" si="4"/>
        <v>1</v>
      </c>
      <c r="J47" s="18">
        <f t="shared" si="5"/>
        <v>1</v>
      </c>
      <c r="K47" s="46">
        <f ca="1">IF(ISERROR(INDIRECT((ADDRESS(MATCH($C47,Этап1!$C:$C,0),8,4,1,"Этап1")))),"-",INDIRECT((ADDRESS(MATCH($C47,Этап1!$C:$C,0),8,4,1,"Этап1"))))</f>
        <v>1</v>
      </c>
      <c r="L47" s="48" t="str">
        <f ca="1">IF(ISERROR(INDIRECT((ADDRESS(MATCH($C47,Этап2!$C:$C,0),8,4,1,"Этап2")))),"-",INDIRECT((ADDRESS(MATCH($C47,Этап2!$C:$C,0),8,4,1,"Этап2"))))</f>
        <v>-</v>
      </c>
      <c r="M47" s="48" t="str">
        <f ca="1">IF(ISERROR(INDIRECT((ADDRESS(MATCH($C47,Этап3!$C:$C,0),8,4,1,"Этап3")))),"-",INDIRECT((ADDRESS(MATCH($C47,Этап3!$C:$C,0),8,4,1,"Этап3"))))</f>
        <v>-</v>
      </c>
      <c r="N47" s="48" t="str">
        <f ca="1">IF(ISERROR(INDIRECT((ADDRESS(MATCH($C47,Этап4!$C:$C,0),8,4,1,"Этап4")))),"-",INDIRECT((ADDRESS(MATCH($C47,Этап4!$C:$C,0),8,4,1,"Этап4"))))</f>
        <v>-</v>
      </c>
      <c r="O47" s="48" t="str">
        <f ca="1">IF(ISERROR(INDIRECT((ADDRESS(MATCH($C47,Этап5!$C:$C,0),8,4,1,"Этап5")))),"-",INDIRECT((ADDRESS(MATCH($C47,Этап5!$C:$C,0),8,4,1,"Этап5"))))</f>
        <v>-</v>
      </c>
    </row>
    <row r="48" spans="1:15" ht="12">
      <c r="A48" s="14">
        <v>46</v>
      </c>
      <c r="B48" s="42">
        <v>7528</v>
      </c>
      <c r="C48" s="20" t="s">
        <v>171</v>
      </c>
      <c r="D48" s="20" t="s">
        <v>172</v>
      </c>
      <c r="E48" s="20"/>
      <c r="F48" s="42">
        <v>23</v>
      </c>
      <c r="G48" s="20" t="s">
        <v>3</v>
      </c>
      <c r="H48" s="45">
        <f t="shared" si="3"/>
        <v>1</v>
      </c>
      <c r="I48" s="17">
        <f t="shared" si="4"/>
        <v>1</v>
      </c>
      <c r="J48" s="18">
        <f t="shared" si="5"/>
        <v>1</v>
      </c>
      <c r="K48" s="46">
        <f ca="1">IF(ISERROR(INDIRECT((ADDRESS(MATCH($C48,Этап1!$C:$C,0),8,4,1,"Этап1")))),"-",INDIRECT((ADDRESS(MATCH($C48,Этап1!$C:$C,0),8,4,1,"Этап1"))))</f>
        <v>1</v>
      </c>
      <c r="L48" s="48" t="str">
        <f ca="1">IF(ISERROR(INDIRECT((ADDRESS(MATCH($C48,Этап2!$C:$C,0),8,4,1,"Этап2")))),"-",INDIRECT((ADDRESS(MATCH($C48,Этап2!$C:$C,0),8,4,1,"Этап2"))))</f>
        <v>-</v>
      </c>
      <c r="M48" s="48" t="str">
        <f ca="1">IF(ISERROR(INDIRECT((ADDRESS(MATCH($C48,Этап3!$C:$C,0),8,4,1,"Этап3")))),"-",INDIRECT((ADDRESS(MATCH($C48,Этап3!$C:$C,0),8,4,1,"Этап3"))))</f>
        <v>-</v>
      </c>
      <c r="N48" s="48" t="str">
        <f ca="1">IF(ISERROR(INDIRECT((ADDRESS(MATCH($C48,Этап4!$C:$C,0),8,4,1,"Этап4")))),"-",INDIRECT((ADDRESS(MATCH($C48,Этап4!$C:$C,0),8,4,1,"Этап4"))))</f>
        <v>-</v>
      </c>
      <c r="O48" s="48" t="str">
        <f ca="1">IF(ISERROR(INDIRECT((ADDRESS(MATCH($C48,Этап5!$C:$C,0),8,4,1,"Этап5")))),"-",INDIRECT((ADDRESS(MATCH($C48,Этап5!$C:$C,0),8,4,1,"Этап5"))))</f>
        <v>-</v>
      </c>
    </row>
    <row r="49" spans="1:15" ht="12">
      <c r="A49" s="14">
        <v>47</v>
      </c>
      <c r="B49" s="42">
        <v>7540</v>
      </c>
      <c r="C49" s="20" t="s">
        <v>173</v>
      </c>
      <c r="D49" s="20" t="s">
        <v>174</v>
      </c>
      <c r="E49" s="20" t="s">
        <v>175</v>
      </c>
      <c r="F49" s="42">
        <v>24</v>
      </c>
      <c r="G49" s="20" t="s">
        <v>176</v>
      </c>
      <c r="H49" s="45">
        <f t="shared" si="3"/>
        <v>1</v>
      </c>
      <c r="I49" s="17">
        <f t="shared" si="4"/>
        <v>1</v>
      </c>
      <c r="J49" s="18">
        <f t="shared" si="5"/>
        <v>1</v>
      </c>
      <c r="K49" s="46">
        <f ca="1">IF(ISERROR(INDIRECT((ADDRESS(MATCH($C49,Этап1!$C:$C,0),8,4,1,"Этап1")))),"-",INDIRECT((ADDRESS(MATCH($C49,Этап1!$C:$C,0),8,4,1,"Этап1"))))</f>
        <v>1</v>
      </c>
      <c r="L49" s="48" t="str">
        <f ca="1">IF(ISERROR(INDIRECT((ADDRESS(MATCH($C49,Этап2!$C:$C,0),8,4,1,"Этап2")))),"-",INDIRECT((ADDRESS(MATCH($C49,Этап2!$C:$C,0),8,4,1,"Этап2"))))</f>
        <v>-</v>
      </c>
      <c r="M49" s="48" t="str">
        <f ca="1">IF(ISERROR(INDIRECT((ADDRESS(MATCH($C49,Этап3!$C:$C,0),8,4,1,"Этап3")))),"-",INDIRECT((ADDRESS(MATCH($C49,Этап3!$C:$C,0),8,4,1,"Этап3"))))</f>
        <v>-</v>
      </c>
      <c r="N49" s="48" t="str">
        <f ca="1">IF(ISERROR(INDIRECT((ADDRESS(MATCH($C49,Этап4!$C:$C,0),8,4,1,"Этап4")))),"-",INDIRECT((ADDRESS(MATCH($C49,Этап4!$C:$C,0),8,4,1,"Этап4"))))</f>
        <v>-</v>
      </c>
      <c r="O49" s="48" t="str">
        <f ca="1">IF(ISERROR(INDIRECT((ADDRESS(MATCH($C49,Этап5!$C:$C,0),8,4,1,"Этап5")))),"-",INDIRECT((ADDRESS(MATCH($C49,Этап5!$C:$C,0),8,4,1,"Этап5"))))</f>
        <v>-</v>
      </c>
    </row>
    <row r="50" spans="1:15" ht="12">
      <c r="A50" s="14">
        <v>48</v>
      </c>
      <c r="B50" s="42">
        <v>5242</v>
      </c>
      <c r="C50" s="20" t="s">
        <v>320</v>
      </c>
      <c r="D50" s="20"/>
      <c r="E50" s="20"/>
      <c r="F50" s="42"/>
      <c r="G50" s="20"/>
      <c r="H50" s="45">
        <f t="shared" si="3"/>
        <v>1</v>
      </c>
      <c r="I50" s="17">
        <f t="shared" si="4"/>
        <v>1</v>
      </c>
      <c r="J50" s="18">
        <f t="shared" si="5"/>
        <v>1</v>
      </c>
      <c r="K50" s="46" t="str">
        <f ca="1">IF(ISERROR(INDIRECT((ADDRESS(MATCH($C50,Этап1!$C:$C,0),8,4,1,"Этап1")))),"-",INDIRECT((ADDRESS(MATCH($C50,Этап1!$C:$C,0),8,4,1,"Этап1"))))</f>
        <v>-</v>
      </c>
      <c r="L50" s="48" t="str">
        <f ca="1">IF(ISERROR(INDIRECT((ADDRESS(MATCH($C50,Этап2!$C:$C,0),8,4,1,"Этап2")))),"-",INDIRECT((ADDRESS(MATCH($C50,Этап2!$C:$C,0),8,4,1,"Этап2"))))</f>
        <v>-</v>
      </c>
      <c r="M50" s="48" t="str">
        <f ca="1">IF(ISERROR(INDIRECT((ADDRESS(MATCH($C50,Этап3!$C:$C,0),8,4,1,"Этап3")))),"-",INDIRECT((ADDRESS(MATCH($C50,Этап3!$C:$C,0),8,4,1,"Этап3"))))</f>
        <v>-</v>
      </c>
      <c r="N50" s="48" t="str">
        <f ca="1">IF(ISERROR(INDIRECT((ADDRESS(MATCH($C50,Этап4!$C:$C,0),8,4,1,"Этап4")))),"-",INDIRECT((ADDRESS(MATCH($C50,Этап4!$C:$C,0),8,4,1,"Этап4"))))</f>
        <v>-</v>
      </c>
      <c r="O50" s="48">
        <f ca="1">IF(ISERROR(INDIRECT((ADDRESS(MATCH($C50,Этап5!$C:$C,0),8,4,1,"Этап5")))),"-",INDIRECT((ADDRESS(MATCH($C50,Этап5!$C:$C,0),8,4,1,"Этап5"))))</f>
        <v>1</v>
      </c>
    </row>
    <row r="51" spans="1:15" ht="12">
      <c r="A51" s="14">
        <v>49</v>
      </c>
      <c r="B51" s="42">
        <v>0</v>
      </c>
      <c r="C51" s="20" t="s">
        <v>285</v>
      </c>
      <c r="D51" s="20"/>
      <c r="E51" s="20"/>
      <c r="F51" s="42"/>
      <c r="G51" s="20"/>
      <c r="H51" s="45">
        <f t="shared" si="3"/>
        <v>1</v>
      </c>
      <c r="I51" s="17">
        <f t="shared" si="4"/>
        <v>1</v>
      </c>
      <c r="J51" s="18">
        <f t="shared" si="5"/>
        <v>1</v>
      </c>
      <c r="K51" s="46" t="str">
        <f ca="1">IF(ISERROR(INDIRECT((ADDRESS(MATCH($C51,Этап1!$C:$C,0),8,4,1,"Этап1")))),"-",INDIRECT((ADDRESS(MATCH($C51,Этап1!$C:$C,0),8,4,1,"Этап1"))))</f>
        <v>-</v>
      </c>
      <c r="L51" s="48" t="str">
        <f ca="1">IF(ISERROR(INDIRECT((ADDRESS(MATCH($C51,Этап2!$C:$C,0),8,4,1,"Этап2")))),"-",INDIRECT((ADDRESS(MATCH($C51,Этап2!$C:$C,0),8,4,1,"Этап2"))))</f>
        <v>-</v>
      </c>
      <c r="M51" s="48" t="str">
        <f ca="1">IF(ISERROR(INDIRECT((ADDRESS(MATCH($C51,Этап3!$C:$C,0),8,4,1,"Этап3")))),"-",INDIRECT((ADDRESS(MATCH($C51,Этап3!$C:$C,0),8,4,1,"Этап3"))))</f>
        <v>-</v>
      </c>
      <c r="N51" s="48">
        <f ca="1">IF(ISERROR(INDIRECT((ADDRESS(MATCH($C51,Этап4!$C:$C,0),8,4,1,"Этап4")))),"-",INDIRECT((ADDRESS(MATCH($C51,Этап4!$C:$C,0),8,4,1,"Этап4"))))</f>
        <v>1</v>
      </c>
      <c r="O51" s="48" t="str">
        <f ca="1">IF(ISERROR(INDIRECT((ADDRESS(MATCH($C51,Этап5!$C:$C,0),8,4,1,"Этап5")))),"-",INDIRECT((ADDRESS(MATCH($C51,Этап5!$C:$C,0),8,4,1,"Этап5"))))</f>
        <v>-</v>
      </c>
    </row>
    <row r="52" spans="1:15" ht="12">
      <c r="A52" s="14">
        <v>50</v>
      </c>
      <c r="B52" s="42">
        <v>0</v>
      </c>
      <c r="C52" s="20" t="s">
        <v>321</v>
      </c>
      <c r="D52" s="20"/>
      <c r="E52" s="20"/>
      <c r="F52" s="42"/>
      <c r="G52" s="20"/>
      <c r="H52" s="45">
        <f t="shared" si="3"/>
        <v>1</v>
      </c>
      <c r="I52" s="17">
        <f t="shared" si="4"/>
        <v>1</v>
      </c>
      <c r="J52" s="18">
        <f t="shared" si="5"/>
        <v>1</v>
      </c>
      <c r="K52" s="46" t="str">
        <f ca="1">IF(ISERROR(INDIRECT((ADDRESS(MATCH($C52,Этап1!$C:$C,0),8,4,1,"Этап1")))),"-",INDIRECT((ADDRESS(MATCH($C52,Этап1!$C:$C,0),8,4,1,"Этап1"))))</f>
        <v>-</v>
      </c>
      <c r="L52" s="48" t="str">
        <f ca="1">IF(ISERROR(INDIRECT((ADDRESS(MATCH($C52,Этап2!$C:$C,0),8,4,1,"Этап2")))),"-",INDIRECT((ADDRESS(MATCH($C52,Этап2!$C:$C,0),8,4,1,"Этап2"))))</f>
        <v>-</v>
      </c>
      <c r="M52" s="48" t="str">
        <f ca="1">IF(ISERROR(INDIRECT((ADDRESS(MATCH($C52,Этап3!$C:$C,0),8,4,1,"Этап3")))),"-",INDIRECT((ADDRESS(MATCH($C52,Этап3!$C:$C,0),8,4,1,"Этап3"))))</f>
        <v>-</v>
      </c>
      <c r="N52" s="48" t="str">
        <f ca="1">IF(ISERROR(INDIRECT((ADDRESS(MATCH($C52,Этап4!$C:$C,0),8,4,1,"Этап4")))),"-",INDIRECT((ADDRESS(MATCH($C52,Этап4!$C:$C,0),8,4,1,"Этап4"))))</f>
        <v>-</v>
      </c>
      <c r="O52" s="48">
        <f ca="1">IF(ISERROR(INDIRECT((ADDRESS(MATCH($C52,Этап5!$C:$C,0),8,4,1,"Этап5")))),"-",INDIRECT((ADDRESS(MATCH($C52,Этап5!$C:$C,0),8,4,1,"Этап5"))))</f>
        <v>1</v>
      </c>
    </row>
  </sheetData>
  <conditionalFormatting sqref="G2">
    <cfRule type="expression" priority="1" dxfId="0" stopIfTrue="1">
      <formula>ISERROR($K$12)</formula>
    </cfRule>
  </conditionalFormatting>
  <conditionalFormatting sqref="H2:J2">
    <cfRule type="expression" priority="2" dxfId="0" stopIfTrue="1">
      <formula>ISERROR($K$10)</formula>
    </cfRule>
  </conditionalFormatting>
  <printOptions/>
  <pageMargins left="0.1968503937007874" right="0.1968503937007874" top="0.1968503937007874" bottom="0.1968503937007874" header="0.5118110236220472" footer="0.5118110236220472"/>
  <pageSetup fitToHeight="6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 topLeftCell="A1">
      <selection activeCell="A36" sqref="A36"/>
    </sheetView>
  </sheetViews>
  <sheetFormatPr defaultColWidth="9.00390625" defaultRowHeight="12.75"/>
  <cols>
    <col min="1" max="1" width="6.375" style="23" bestFit="1" customWidth="1"/>
    <col min="2" max="2" width="6.375" style="23" customWidth="1"/>
    <col min="3" max="3" width="20.00390625" style="19" bestFit="1" customWidth="1"/>
    <col min="4" max="4" width="14.75390625" style="19" customWidth="1"/>
    <col min="5" max="5" width="27.125" style="19" customWidth="1"/>
    <col min="6" max="6" width="7.875" style="23" bestFit="1" customWidth="1"/>
    <col min="7" max="7" width="20.125" style="19" bestFit="1" customWidth="1"/>
    <col min="8" max="8" width="7.625" style="24" bestFit="1" customWidth="1"/>
    <col min="9" max="9" width="7.625" style="19" bestFit="1" customWidth="1"/>
    <col min="10" max="10" width="9.875" style="25" bestFit="1" customWidth="1"/>
    <col min="11" max="11" width="6.00390625" style="23" bestFit="1" customWidth="1"/>
    <col min="12" max="15" width="6.00390625" style="19" bestFit="1" customWidth="1"/>
    <col min="16" max="16384" width="9.125" style="19" customWidth="1"/>
  </cols>
  <sheetData>
    <row r="1" ht="16.5" thickBot="1">
      <c r="A1" s="49" t="s">
        <v>120</v>
      </c>
    </row>
    <row r="2" spans="1:15" s="13" customFormat="1" ht="39.75" customHeight="1" thickBot="1">
      <c r="A2" s="26" t="s">
        <v>6</v>
      </c>
      <c r="B2" s="43" t="s">
        <v>49</v>
      </c>
      <c r="C2" s="27" t="s">
        <v>2</v>
      </c>
      <c r="D2" s="27" t="s">
        <v>12</v>
      </c>
      <c r="E2" s="8" t="s">
        <v>22</v>
      </c>
      <c r="F2" s="8" t="s">
        <v>23</v>
      </c>
      <c r="G2" s="9" t="s">
        <v>7</v>
      </c>
      <c r="H2" s="10" t="s">
        <v>54</v>
      </c>
      <c r="I2" s="8" t="s">
        <v>17</v>
      </c>
      <c r="J2" s="11" t="s">
        <v>11</v>
      </c>
      <c r="K2" s="12" t="s">
        <v>51</v>
      </c>
      <c r="L2" s="12" t="s">
        <v>52</v>
      </c>
      <c r="M2" s="8" t="s">
        <v>53</v>
      </c>
      <c r="N2" s="8" t="s">
        <v>232</v>
      </c>
      <c r="O2" s="8" t="s">
        <v>233</v>
      </c>
    </row>
    <row r="3" spans="1:15" ht="12">
      <c r="A3" s="32">
        <v>1</v>
      </c>
      <c r="B3" s="40">
        <v>2049</v>
      </c>
      <c r="C3" s="15" t="s">
        <v>31</v>
      </c>
      <c r="D3" s="33" t="s">
        <v>123</v>
      </c>
      <c r="E3" s="15" t="s">
        <v>177</v>
      </c>
      <c r="F3" s="40">
        <v>30</v>
      </c>
      <c r="G3" s="16" t="s">
        <v>146</v>
      </c>
      <c r="H3" s="45">
        <f aca="true" t="shared" si="0" ref="H3:H35">SUM(K3:O3)</f>
        <v>81</v>
      </c>
      <c r="I3" s="17">
        <f aca="true" t="shared" si="1" ref="I3:I35">COUNTIF(K3:O3,"&lt;&gt;-")</f>
        <v>5</v>
      </c>
      <c r="J3" s="18">
        <f aca="true" t="shared" si="2" ref="J3:J35">H3/I3</f>
        <v>16.2</v>
      </c>
      <c r="K3" s="46">
        <f ca="1">IF(ISERROR(INDIRECT((ADDRESS(MATCH($C3,Этап1!$C:$C,0),8,4,1,"Этап1")))),"-",INDIRECT((ADDRESS(MATCH($C3,Этап1!$C:$C,0),8,4,1,"Этап1"))))</f>
        <v>26</v>
      </c>
      <c r="L3" s="47">
        <f ca="1">IF(ISERROR(INDIRECT((ADDRESS(MATCH($C3,Этап2!$C:$C,0),8,4,1,"Этап2")))),"-",INDIRECT((ADDRESS(MATCH($C3,Этап2!$C:$C,0),8,4,1,"Этап2"))))</f>
        <v>17</v>
      </c>
      <c r="M3" s="47">
        <f ca="1">IF(ISERROR(INDIRECT((ADDRESS(MATCH($C3,Этап3!$C:$C,0),8,4,1,"Этап3")))),"-",INDIRECT((ADDRESS(MATCH($C3,Этап3!$C:$C,0),8,4,1,"Этап3"))))</f>
        <v>15</v>
      </c>
      <c r="N3" s="51">
        <f ca="1">IF(ISERROR(INDIRECT((ADDRESS(MATCH($C3,Этап4!$C:$C,0),8,4,1,"Этап4")))),"-",INDIRECT((ADDRESS(MATCH($C3,Этап4!$C:$C,0),8,4,1,"Этап4"))))</f>
        <v>9</v>
      </c>
      <c r="O3" s="51">
        <f ca="1">IF(ISERROR(INDIRECT((ADDRESS(MATCH($C3,Этап5!$C:$C,0),8,4,1,"Этап5")))),"-",INDIRECT((ADDRESS(MATCH($C3,Этап5!$C:$C,0),8,4,1,"Этап5"))))</f>
        <v>14</v>
      </c>
    </row>
    <row r="4" spans="1:15" ht="12">
      <c r="A4" s="32">
        <v>2</v>
      </c>
      <c r="B4" s="40">
        <v>5130</v>
      </c>
      <c r="C4" s="20" t="s">
        <v>87</v>
      </c>
      <c r="D4" s="21" t="s">
        <v>88</v>
      </c>
      <c r="E4" s="20" t="s">
        <v>178</v>
      </c>
      <c r="F4" s="41">
        <v>36</v>
      </c>
      <c r="G4" s="22" t="s">
        <v>24</v>
      </c>
      <c r="H4" s="45">
        <f t="shared" si="0"/>
        <v>75</v>
      </c>
      <c r="I4" s="17">
        <f t="shared" si="1"/>
        <v>5</v>
      </c>
      <c r="J4" s="18">
        <f t="shared" si="2"/>
        <v>15</v>
      </c>
      <c r="K4" s="46">
        <f ca="1">IF(ISERROR(INDIRECT((ADDRESS(MATCH($C4,Этап1!$C:$C,0),8,4,1,"Этап1")))),"-",INDIRECT((ADDRESS(MATCH($C4,Этап1!$C:$C,0),8,4,1,"Этап1"))))</f>
        <v>23</v>
      </c>
      <c r="L4" s="48">
        <f ca="1">IF(ISERROR(INDIRECT((ADDRESS(MATCH($C4,Этап2!$C:$C,0),8,4,1,"Этап2")))),"-",INDIRECT((ADDRESS(MATCH($C4,Этап2!$C:$C,0),8,4,1,"Этап2"))))</f>
        <v>15</v>
      </c>
      <c r="M4" s="48">
        <f ca="1">IF(ISERROR(INDIRECT((ADDRESS(MATCH($C4,Этап3!$C:$C,0),8,4,1,"Этап3")))),"-",INDIRECT((ADDRESS(MATCH($C4,Этап3!$C:$C,0),8,4,1,"Этап3"))))</f>
        <v>13</v>
      </c>
      <c r="N4" s="48">
        <f ca="1">IF(ISERROR(INDIRECT((ADDRESS(MATCH($C4,Этап4!$C:$C,0),8,4,1,"Этап4")))),"-",INDIRECT((ADDRESS(MATCH($C4,Этап4!$C:$C,0),8,4,1,"Этап4"))))</f>
        <v>12</v>
      </c>
      <c r="O4" s="48">
        <f ca="1">IF(ISERROR(INDIRECT((ADDRESS(MATCH($C4,Этап5!$C:$C,0),8,4,1,"Этап5")))),"-",INDIRECT((ADDRESS(MATCH($C4,Этап5!$C:$C,0),8,4,1,"Этап5"))))</f>
        <v>12</v>
      </c>
    </row>
    <row r="5" spans="1:15" ht="12">
      <c r="A5" s="32">
        <v>3</v>
      </c>
      <c r="B5" s="40">
        <v>3075</v>
      </c>
      <c r="C5" s="20" t="s">
        <v>37</v>
      </c>
      <c r="D5" s="21" t="s">
        <v>38</v>
      </c>
      <c r="E5" s="20" t="s">
        <v>89</v>
      </c>
      <c r="F5" s="41">
        <v>39</v>
      </c>
      <c r="G5" s="22" t="s">
        <v>14</v>
      </c>
      <c r="H5" s="45">
        <f t="shared" si="0"/>
        <v>74</v>
      </c>
      <c r="I5" s="17">
        <f t="shared" si="1"/>
        <v>5</v>
      </c>
      <c r="J5" s="18">
        <f t="shared" si="2"/>
        <v>14.8</v>
      </c>
      <c r="K5" s="46">
        <f ca="1">IF(ISERROR(INDIRECT((ADDRESS(MATCH($C5,Этап1!$C:$C,0),8,4,1,"Этап1")))),"-",INDIRECT((ADDRESS(MATCH($C5,Этап1!$C:$C,0),8,4,1,"Этап1"))))</f>
        <v>24</v>
      </c>
      <c r="L5" s="48">
        <f ca="1">IF(ISERROR(INDIRECT((ADDRESS(MATCH($C5,Этап2!$C:$C,0),8,4,1,"Этап2")))),"-",INDIRECT((ADDRESS(MATCH($C5,Этап2!$C:$C,0),8,4,1,"Этап2"))))</f>
        <v>16</v>
      </c>
      <c r="M5" s="48">
        <f ca="1">IF(ISERROR(INDIRECT((ADDRESS(MATCH($C5,Этап3!$C:$C,0),8,4,1,"Этап3")))),"-",INDIRECT((ADDRESS(MATCH($C5,Этап3!$C:$C,0),8,4,1,"Этап3"))))</f>
        <v>16</v>
      </c>
      <c r="N5" s="48">
        <f ca="1">IF(ISERROR(INDIRECT((ADDRESS(MATCH($C5,Этап4!$C:$C,0),8,4,1,"Этап4")))),"-",INDIRECT((ADDRESS(MATCH($C5,Этап4!$C:$C,0),8,4,1,"Этап4"))))</f>
        <v>8</v>
      </c>
      <c r="O5" s="48">
        <f ca="1">IF(ISERROR(INDIRECT((ADDRESS(MATCH($C5,Этап5!$C:$C,0),8,4,1,"Этап5")))),"-",INDIRECT((ADDRESS(MATCH($C5,Этап5!$C:$C,0),8,4,1,"Этап5"))))</f>
        <v>10</v>
      </c>
    </row>
    <row r="6" spans="1:15" ht="12">
      <c r="A6" s="14">
        <v>4</v>
      </c>
      <c r="B6" s="40">
        <v>4972</v>
      </c>
      <c r="C6" s="20" t="s">
        <v>125</v>
      </c>
      <c r="D6" s="21" t="s">
        <v>126</v>
      </c>
      <c r="E6" s="20"/>
      <c r="F6" s="41">
        <v>30</v>
      </c>
      <c r="G6" s="22" t="s">
        <v>3</v>
      </c>
      <c r="H6" s="45">
        <f t="shared" si="0"/>
        <v>69</v>
      </c>
      <c r="I6" s="17">
        <f t="shared" si="1"/>
        <v>5</v>
      </c>
      <c r="J6" s="18">
        <f t="shared" si="2"/>
        <v>13.8</v>
      </c>
      <c r="K6" s="46">
        <f ca="1">IF(ISERROR(INDIRECT((ADDRESS(MATCH($C6,Этап1!$C:$C,0),8,4,1,"Этап1")))),"-",INDIRECT((ADDRESS(MATCH($C6,Этап1!$C:$C,0),8,4,1,"Этап1"))))</f>
        <v>25</v>
      </c>
      <c r="L6" s="48">
        <f ca="1">IF(ISERROR(INDIRECT((ADDRESS(MATCH($C6,Этап2!$C:$C,0),8,4,1,"Этап2")))),"-",INDIRECT((ADDRESS(MATCH($C6,Этап2!$C:$C,0),8,4,1,"Этап2"))))</f>
        <v>1</v>
      </c>
      <c r="M6" s="48">
        <f ca="1">IF(ISERROR(INDIRECT((ADDRESS(MATCH($C6,Этап3!$C:$C,0),8,4,1,"Этап3")))),"-",INDIRECT((ADDRESS(MATCH($C6,Этап3!$C:$C,0),8,4,1,"Этап3"))))</f>
        <v>17</v>
      </c>
      <c r="N6" s="48">
        <f ca="1">IF(ISERROR(INDIRECT((ADDRESS(MATCH($C6,Этап4!$C:$C,0),8,4,1,"Этап4")))),"-",INDIRECT((ADDRESS(MATCH($C6,Этап4!$C:$C,0),8,4,1,"Этап4"))))</f>
        <v>13</v>
      </c>
      <c r="O6" s="48">
        <f ca="1">IF(ISERROR(INDIRECT((ADDRESS(MATCH($C6,Этап5!$C:$C,0),8,4,1,"Этап5")))),"-",INDIRECT((ADDRESS(MATCH($C6,Этап5!$C:$C,0),8,4,1,"Этап5"))))</f>
        <v>13</v>
      </c>
    </row>
    <row r="7" spans="1:15" ht="12">
      <c r="A7" s="14">
        <v>5</v>
      </c>
      <c r="B7" s="42">
        <v>6704</v>
      </c>
      <c r="C7" s="20" t="s">
        <v>181</v>
      </c>
      <c r="D7" s="20" t="s">
        <v>182</v>
      </c>
      <c r="E7" s="20" t="s">
        <v>153</v>
      </c>
      <c r="F7" s="42">
        <v>30</v>
      </c>
      <c r="G7" s="20" t="s">
        <v>183</v>
      </c>
      <c r="H7" s="45">
        <f t="shared" si="0"/>
        <v>68</v>
      </c>
      <c r="I7" s="17">
        <f t="shared" si="1"/>
        <v>5</v>
      </c>
      <c r="J7" s="18">
        <f t="shared" si="2"/>
        <v>13.6</v>
      </c>
      <c r="K7" s="46">
        <f ca="1">IF(ISERROR(INDIRECT((ADDRESS(MATCH($C7,Этап1!$C:$C,0),8,4,1,"Этап1")))),"-",INDIRECT((ADDRESS(MATCH($C7,Этап1!$C:$C,0),8,4,1,"Этап1"))))</f>
        <v>21</v>
      </c>
      <c r="L7" s="48">
        <f ca="1">IF(ISERROR(INDIRECT((ADDRESS(MATCH($C7,Этап2!$C:$C,0),8,4,1,"Этап2")))),"-",INDIRECT((ADDRESS(MATCH($C7,Этап2!$C:$C,0),8,4,1,"Этап2"))))</f>
        <v>14</v>
      </c>
      <c r="M7" s="48">
        <f ca="1">IF(ISERROR(INDIRECT((ADDRESS(MATCH($C7,Этап3!$C:$C,0),8,4,1,"Этап3")))),"-",INDIRECT((ADDRESS(MATCH($C7,Этап3!$C:$C,0),8,4,1,"Этап3"))))</f>
        <v>14</v>
      </c>
      <c r="N7" s="48">
        <f ca="1">IF(ISERROR(INDIRECT((ADDRESS(MATCH($C7,Этап4!$C:$C,0),8,4,1,"Этап4")))),"-",INDIRECT((ADDRESS(MATCH($C7,Этап4!$C:$C,0),8,4,1,"Этап4"))))</f>
        <v>10</v>
      </c>
      <c r="O7" s="48">
        <f ca="1">IF(ISERROR(INDIRECT((ADDRESS(MATCH($C7,Этап5!$C:$C,0),8,4,1,"Этап5")))),"-",INDIRECT((ADDRESS(MATCH($C7,Этап5!$C:$C,0),8,4,1,"Этап5"))))</f>
        <v>9</v>
      </c>
    </row>
    <row r="8" spans="1:15" ht="12">
      <c r="A8" s="14">
        <v>6</v>
      </c>
      <c r="B8" s="42">
        <v>7534</v>
      </c>
      <c r="C8" s="20" t="s">
        <v>185</v>
      </c>
      <c r="D8" s="20" t="s">
        <v>186</v>
      </c>
      <c r="E8" s="20"/>
      <c r="F8" s="42">
        <v>33</v>
      </c>
      <c r="G8" s="20" t="s">
        <v>140</v>
      </c>
      <c r="H8" s="45">
        <f t="shared" si="0"/>
        <v>53</v>
      </c>
      <c r="I8" s="17">
        <f t="shared" si="1"/>
        <v>5</v>
      </c>
      <c r="J8" s="18">
        <f t="shared" si="2"/>
        <v>10.6</v>
      </c>
      <c r="K8" s="46">
        <f ca="1">IF(ISERROR(INDIRECT((ADDRESS(MATCH($C8,Этап1!$C:$C,0),8,4,1,"Этап1")))),"-",INDIRECT((ADDRESS(MATCH($C8,Этап1!$C:$C,0),8,4,1,"Этап1"))))</f>
        <v>17</v>
      </c>
      <c r="L8" s="48">
        <f ca="1">IF(ISERROR(INDIRECT((ADDRESS(MATCH($C8,Этап2!$C:$C,0),8,4,1,"Этап2")))),"-",INDIRECT((ADDRESS(MATCH($C8,Этап2!$C:$C,0),8,4,1,"Этап2"))))</f>
        <v>10</v>
      </c>
      <c r="M8" s="48">
        <f ca="1">IF(ISERROR(INDIRECT((ADDRESS(MATCH($C8,Этап3!$C:$C,0),8,4,1,"Этап3")))),"-",INDIRECT((ADDRESS(MATCH($C8,Этап3!$C:$C,0),8,4,1,"Этап3"))))</f>
        <v>11</v>
      </c>
      <c r="N8" s="48">
        <f ca="1">IF(ISERROR(INDIRECT((ADDRESS(MATCH($C8,Этап4!$C:$C,0),8,4,1,"Этап4")))),"-",INDIRECT((ADDRESS(MATCH($C8,Этап4!$C:$C,0),8,4,1,"Этап4"))))</f>
        <v>7</v>
      </c>
      <c r="O8" s="48">
        <f ca="1">IF(ISERROR(INDIRECT((ADDRESS(MATCH($C8,Этап5!$C:$C,0),8,4,1,"Этап5")))),"-",INDIRECT((ADDRESS(MATCH($C8,Этап5!$C:$C,0),8,4,1,"Этап5"))))</f>
        <v>8</v>
      </c>
    </row>
    <row r="9" spans="1:15" ht="12">
      <c r="A9" s="14">
        <v>7</v>
      </c>
      <c r="B9" s="42">
        <v>7412</v>
      </c>
      <c r="C9" s="20" t="s">
        <v>187</v>
      </c>
      <c r="D9" s="20" t="s">
        <v>188</v>
      </c>
      <c r="E9" s="20" t="s">
        <v>153</v>
      </c>
      <c r="F9" s="42">
        <v>36</v>
      </c>
      <c r="G9" s="20" t="s">
        <v>183</v>
      </c>
      <c r="H9" s="45">
        <f t="shared" si="0"/>
        <v>48</v>
      </c>
      <c r="I9" s="17">
        <f t="shared" si="1"/>
        <v>5</v>
      </c>
      <c r="J9" s="18">
        <f t="shared" si="2"/>
        <v>9.6</v>
      </c>
      <c r="K9" s="46">
        <f ca="1">IF(ISERROR(INDIRECT((ADDRESS(MATCH($C9,Этап1!$C:$C,0),8,4,1,"Этап1")))),"-",INDIRECT((ADDRESS(MATCH($C9,Этап1!$C:$C,0),8,4,1,"Этап1"))))</f>
        <v>15</v>
      </c>
      <c r="L9" s="48">
        <f ca="1">IF(ISERROR(INDIRECT((ADDRESS(MATCH($C9,Этап2!$C:$C,0),8,4,1,"Этап2")))),"-",INDIRECT((ADDRESS(MATCH($C9,Этап2!$C:$C,0),8,4,1,"Этап2"))))</f>
        <v>11</v>
      </c>
      <c r="M9" s="48">
        <f ca="1">IF(ISERROR(INDIRECT((ADDRESS(MATCH($C9,Этап3!$C:$C,0),8,4,1,"Этап3")))),"-",INDIRECT((ADDRESS(MATCH($C9,Этап3!$C:$C,0),8,4,1,"Этап3"))))</f>
        <v>10</v>
      </c>
      <c r="N9" s="48">
        <f ca="1">IF(ISERROR(INDIRECT((ADDRESS(MATCH($C9,Этап4!$C:$C,0),8,4,1,"Этап4")))),"-",INDIRECT((ADDRESS(MATCH($C9,Этап4!$C:$C,0),8,4,1,"Этап4"))))</f>
        <v>6</v>
      </c>
      <c r="O9" s="48">
        <f ca="1">IF(ISERROR(INDIRECT((ADDRESS(MATCH($C9,Этап5!$C:$C,0),8,4,1,"Этап5")))),"-",INDIRECT((ADDRESS(MATCH($C9,Этап5!$C:$C,0),8,4,1,"Этап5"))))</f>
        <v>6</v>
      </c>
    </row>
    <row r="10" spans="1:15" ht="12">
      <c r="A10" s="14">
        <v>8</v>
      </c>
      <c r="B10" s="42">
        <v>3862</v>
      </c>
      <c r="C10" s="20" t="s">
        <v>44</v>
      </c>
      <c r="D10" s="20" t="s">
        <v>47</v>
      </c>
      <c r="E10" s="20" t="s">
        <v>184</v>
      </c>
      <c r="F10" s="42">
        <v>35</v>
      </c>
      <c r="G10" s="20" t="s">
        <v>3</v>
      </c>
      <c r="H10" s="45">
        <f t="shared" si="0"/>
        <v>41</v>
      </c>
      <c r="I10" s="17">
        <f t="shared" si="1"/>
        <v>5</v>
      </c>
      <c r="J10" s="18">
        <f t="shared" si="2"/>
        <v>8.2</v>
      </c>
      <c r="K10" s="46">
        <f ca="1">IF(ISERROR(INDIRECT((ADDRESS(MATCH($C10,Этап1!$C:$C,0),8,4,1,"Этап1")))),"-",INDIRECT((ADDRESS(MATCH($C10,Этап1!$C:$C,0),8,4,1,"Этап1"))))</f>
        <v>18</v>
      </c>
      <c r="L10" s="48">
        <f ca="1">IF(ISERROR(INDIRECT((ADDRESS(MATCH($C10,Этап2!$C:$C,0),8,4,1,"Этап2")))),"-",INDIRECT((ADDRESS(MATCH($C10,Этап2!$C:$C,0),8,4,1,"Этап2"))))</f>
        <v>9</v>
      </c>
      <c r="M10" s="48">
        <f ca="1">IF(ISERROR(INDIRECT((ADDRESS(MATCH($C10,Этап3!$C:$C,0),8,4,1,"Этап3")))),"-",INDIRECT((ADDRESS(MATCH($C10,Этап3!$C:$C,0),8,4,1,"Этап3"))))</f>
        <v>8</v>
      </c>
      <c r="N10" s="48">
        <f ca="1">IF(ISERROR(INDIRECT((ADDRESS(MATCH($C10,Этап4!$C:$C,0),8,4,1,"Этап4")))),"-",INDIRECT((ADDRESS(MATCH($C10,Этап4!$C:$C,0),8,4,1,"Этап4"))))</f>
        <v>5</v>
      </c>
      <c r="O10" s="48">
        <f ca="1">IF(ISERROR(INDIRECT((ADDRESS(MATCH($C10,Этап5!$C:$C,0),8,4,1,"Этап5")))),"-",INDIRECT((ADDRESS(MATCH($C10,Этап5!$C:$C,0),8,4,1,"Этап5"))))</f>
        <v>1</v>
      </c>
    </row>
    <row r="11" spans="1:15" ht="12">
      <c r="A11" s="14">
        <v>9</v>
      </c>
      <c r="B11" s="42">
        <v>3006</v>
      </c>
      <c r="C11" s="20" t="s">
        <v>129</v>
      </c>
      <c r="D11" s="20" t="s">
        <v>130</v>
      </c>
      <c r="E11" s="20" t="s">
        <v>89</v>
      </c>
      <c r="F11" s="42">
        <v>32</v>
      </c>
      <c r="G11" s="20" t="s">
        <v>3</v>
      </c>
      <c r="H11" s="45">
        <f t="shared" si="0"/>
        <v>40</v>
      </c>
      <c r="I11" s="17">
        <f t="shared" si="1"/>
        <v>3</v>
      </c>
      <c r="J11" s="18">
        <f t="shared" si="2"/>
        <v>13.333333333333334</v>
      </c>
      <c r="K11" s="46">
        <f ca="1">IF(ISERROR(INDIRECT((ADDRESS(MATCH($C11,Этап1!$C:$C,0),8,4,1,"Этап1")))),"-",INDIRECT((ADDRESS(MATCH($C11,Этап1!$C:$C,0),8,4,1,"Этап1"))))</f>
        <v>20</v>
      </c>
      <c r="L11" s="48">
        <f ca="1">IF(ISERROR(INDIRECT((ADDRESS(MATCH($C11,Этап2!$C:$C,0),8,4,1,"Этап2")))),"-",INDIRECT((ADDRESS(MATCH($C11,Этап2!$C:$C,0),8,4,1,"Этап2"))))</f>
        <v>13</v>
      </c>
      <c r="M11" s="48" t="str">
        <f ca="1">IF(ISERROR(INDIRECT((ADDRESS(MATCH($C11,Этап3!$C:$C,0),8,4,1,"Этап3")))),"-",INDIRECT((ADDRESS(MATCH($C11,Этап3!$C:$C,0),8,4,1,"Этап3"))))</f>
        <v>-</v>
      </c>
      <c r="N11" s="48" t="str">
        <f ca="1">IF(ISERROR(INDIRECT((ADDRESS(MATCH($C11,Этап4!$C:$C,0),8,4,1,"Этап4")))),"-",INDIRECT((ADDRESS(MATCH($C11,Этап4!$C:$C,0),8,4,1,"Этап4"))))</f>
        <v>-</v>
      </c>
      <c r="O11" s="48">
        <f ca="1">IF(ISERROR(INDIRECT((ADDRESS(MATCH($C11,Этап5!$C:$C,0),8,4,1,"Этап5")))),"-",INDIRECT((ADDRESS(MATCH($C11,Этап5!$C:$C,0),8,4,1,"Этап5"))))</f>
        <v>7</v>
      </c>
    </row>
    <row r="12" spans="1:15" ht="12">
      <c r="A12" s="14">
        <v>10</v>
      </c>
      <c r="B12" s="42">
        <v>6493</v>
      </c>
      <c r="C12" s="20" t="s">
        <v>114</v>
      </c>
      <c r="D12" s="20" t="s">
        <v>115</v>
      </c>
      <c r="E12" s="20" t="s">
        <v>161</v>
      </c>
      <c r="F12" s="42">
        <v>36</v>
      </c>
      <c r="G12" s="20" t="s">
        <v>3</v>
      </c>
      <c r="H12" s="45">
        <f t="shared" si="0"/>
        <v>40</v>
      </c>
      <c r="I12" s="17">
        <f t="shared" si="1"/>
        <v>5</v>
      </c>
      <c r="J12" s="18">
        <f t="shared" si="2"/>
        <v>8</v>
      </c>
      <c r="K12" s="46">
        <f ca="1">IF(ISERROR(INDIRECT((ADDRESS(MATCH($C12,Этап1!$C:$C,0),8,4,1,"Этап1")))),"-",INDIRECT((ADDRESS(MATCH($C12,Этап1!$C:$C,0),8,4,1,"Этап1"))))</f>
        <v>16</v>
      </c>
      <c r="L12" s="48">
        <f ca="1">IF(ISERROR(INDIRECT((ADDRESS(MATCH($C12,Этап2!$C:$C,0),8,4,1,"Этап2")))),"-",INDIRECT((ADDRESS(MATCH($C12,Этап2!$C:$C,0),8,4,1,"Этап2"))))</f>
        <v>8</v>
      </c>
      <c r="M12" s="48">
        <f ca="1">IF(ISERROR(INDIRECT((ADDRESS(MATCH($C12,Этап3!$C:$C,0),8,4,1,"Этап3")))),"-",INDIRECT((ADDRESS(MATCH($C12,Этап3!$C:$C,0),8,4,1,"Этап3"))))</f>
        <v>9</v>
      </c>
      <c r="N12" s="48">
        <f ca="1">IF(ISERROR(INDIRECT((ADDRESS(MATCH($C12,Этап4!$C:$C,0),8,4,1,"Этап4")))),"-",INDIRECT((ADDRESS(MATCH($C12,Этап4!$C:$C,0),8,4,1,"Этап4"))))</f>
        <v>4</v>
      </c>
      <c r="O12" s="48">
        <f ca="1">IF(ISERROR(INDIRECT((ADDRESS(MATCH($C12,Этап5!$C:$C,0),8,4,1,"Этап5")))),"-",INDIRECT((ADDRESS(MATCH($C12,Этап5!$C:$C,0),8,4,1,"Этап5"))))</f>
        <v>3</v>
      </c>
    </row>
    <row r="13" spans="1:15" ht="12">
      <c r="A13" s="14">
        <v>11</v>
      </c>
      <c r="B13" s="42">
        <v>4862</v>
      </c>
      <c r="C13" s="20" t="s">
        <v>179</v>
      </c>
      <c r="D13" s="20" t="s">
        <v>180</v>
      </c>
      <c r="E13" s="20"/>
      <c r="F13" s="42">
        <v>31</v>
      </c>
      <c r="G13" s="20" t="s">
        <v>140</v>
      </c>
      <c r="H13" s="45">
        <f t="shared" si="0"/>
        <v>39</v>
      </c>
      <c r="I13" s="17">
        <f t="shared" si="1"/>
        <v>2</v>
      </c>
      <c r="J13" s="18">
        <f t="shared" si="2"/>
        <v>19.5</v>
      </c>
      <c r="K13" s="46">
        <f ca="1">IF(ISERROR(INDIRECT((ADDRESS(MATCH($C13,Этап1!$C:$C,0),8,4,1,"Этап1")))),"-",INDIRECT((ADDRESS(MATCH($C13,Этап1!$C:$C,0),8,4,1,"Этап1"))))</f>
        <v>22</v>
      </c>
      <c r="L13" s="48" t="s">
        <v>118</v>
      </c>
      <c r="M13" s="48" t="s">
        <v>118</v>
      </c>
      <c r="N13" s="48" t="s">
        <v>118</v>
      </c>
      <c r="O13" s="48">
        <f ca="1">IF(ISERROR(INDIRECT((ADDRESS(MATCH($C13,Этап5!$C:$C,0),8,4,1,"Этап5")))),"-",INDIRECT((ADDRESS(MATCH($C13,Этап5!$C:$C,0),8,4,1,"Этап5"))))</f>
        <v>17</v>
      </c>
    </row>
    <row r="14" spans="1:15" ht="12">
      <c r="A14" s="14">
        <v>12</v>
      </c>
      <c r="B14" s="42">
        <v>121</v>
      </c>
      <c r="C14" s="20" t="s">
        <v>92</v>
      </c>
      <c r="D14" s="20" t="s">
        <v>93</v>
      </c>
      <c r="E14" s="20"/>
      <c r="F14" s="42">
        <v>36</v>
      </c>
      <c r="G14" s="20" t="s">
        <v>94</v>
      </c>
      <c r="H14" s="45">
        <f t="shared" si="0"/>
        <v>31</v>
      </c>
      <c r="I14" s="17">
        <f t="shared" si="1"/>
        <v>2</v>
      </c>
      <c r="J14" s="18">
        <f t="shared" si="2"/>
        <v>15.5</v>
      </c>
      <c r="K14" s="46">
        <f ca="1">IF(ISERROR(INDIRECT((ADDRESS(MATCH($C14,Этап1!$C:$C,0),8,4,1,"Этап1")))),"-",INDIRECT((ADDRESS(MATCH($C14,Этап1!$C:$C,0),8,4,1,"Этап1"))))</f>
        <v>19</v>
      </c>
      <c r="L14" s="48">
        <f ca="1">IF(ISERROR(INDIRECT((ADDRESS(MATCH($C14,Этап2!$C:$C,0),8,4,1,"Этап2")))),"-",INDIRECT((ADDRESS(MATCH($C14,Этап2!$C:$C,0),8,4,1,"Этап2"))))</f>
        <v>12</v>
      </c>
      <c r="M14" s="48" t="str">
        <f ca="1">IF(ISERROR(INDIRECT((ADDRESS(MATCH($C14,Этап3!$C:$C,0),8,4,1,"Этап3")))),"-",INDIRECT((ADDRESS(MATCH($C14,Этап3!$C:$C,0),8,4,1,"Этап3"))))</f>
        <v>-</v>
      </c>
      <c r="N14" s="48" t="str">
        <f ca="1">IF(ISERROR(INDIRECT((ADDRESS(MATCH($C14,Этап4!$C:$C,0),8,4,1,"Этап4")))),"-",INDIRECT((ADDRESS(MATCH($C14,Этап4!$C:$C,0),8,4,1,"Этап4"))))</f>
        <v>-</v>
      </c>
      <c r="O14" s="48" t="str">
        <f ca="1">IF(ISERROR(INDIRECT((ADDRESS(MATCH($C14,Этап5!$C:$C,0),8,4,1,"Этап5")))),"-",INDIRECT((ADDRESS(MATCH($C14,Этап5!$C:$C,0),8,4,1,"Этап5"))))</f>
        <v>-</v>
      </c>
    </row>
    <row r="15" spans="1:15" ht="12">
      <c r="A15" s="14">
        <v>13</v>
      </c>
      <c r="B15" s="42">
        <v>1141</v>
      </c>
      <c r="C15" s="20" t="s">
        <v>259</v>
      </c>
      <c r="D15" s="20"/>
      <c r="E15" s="20"/>
      <c r="F15" s="42"/>
      <c r="G15" s="20"/>
      <c r="H15" s="45">
        <f t="shared" si="0"/>
        <v>20</v>
      </c>
      <c r="I15" s="17">
        <f t="shared" si="1"/>
        <v>3</v>
      </c>
      <c r="J15" s="18">
        <f t="shared" si="2"/>
        <v>6.666666666666667</v>
      </c>
      <c r="K15" s="46" t="str">
        <f ca="1">IF(ISERROR(INDIRECT((ADDRESS(MATCH($C15,Этап1!$C:$C,0),8,4,1,"Этап1")))),"-",INDIRECT((ADDRESS(MATCH($C15,Этап1!$C:$C,0),8,4,1,"Этап1"))))</f>
        <v>-</v>
      </c>
      <c r="L15" s="48" t="str">
        <f ca="1">IF(ISERROR(INDIRECT((ADDRESS(MATCH($C15,Этап2!$C:$C,0),8,4,1,"Этап2")))),"-",INDIRECT((ADDRESS(MATCH($C15,Этап2!$C:$C,0),8,4,1,"Этап2"))))</f>
        <v>-</v>
      </c>
      <c r="M15" s="48">
        <f ca="1">IF(ISERROR(INDIRECT((ADDRESS(MATCH($C15,Этап3!$C:$C,0),8,4,1,"Этап3")))),"-",INDIRECT((ADDRESS(MATCH($C15,Этап3!$C:$C,0),8,4,1,"Этап3"))))</f>
        <v>7</v>
      </c>
      <c r="N15" s="48">
        <f ca="1">IF(ISERROR(INDIRECT((ADDRESS(MATCH($C15,Этап4!$C:$C,0),8,4,1,"Этап4")))),"-",INDIRECT((ADDRESS(MATCH($C15,Этап4!$C:$C,0),8,4,1,"Этап4"))))</f>
        <v>2</v>
      </c>
      <c r="O15" s="48">
        <f ca="1">IF(ISERROR(INDIRECT((ADDRESS(MATCH($C15,Этап5!$C:$C,0),8,4,1,"Этап5")))),"-",INDIRECT((ADDRESS(MATCH($C15,Этап5!$C:$C,0),8,4,1,"Этап5"))))</f>
        <v>11</v>
      </c>
    </row>
    <row r="16" spans="1:15" ht="12">
      <c r="A16" s="14">
        <v>14</v>
      </c>
      <c r="B16" s="42">
        <v>6806</v>
      </c>
      <c r="C16" s="20" t="s">
        <v>189</v>
      </c>
      <c r="D16" s="20" t="s">
        <v>190</v>
      </c>
      <c r="E16" s="20"/>
      <c r="F16" s="42">
        <v>38</v>
      </c>
      <c r="G16" s="20" t="s">
        <v>3</v>
      </c>
      <c r="H16" s="45">
        <f t="shared" si="0"/>
        <v>19</v>
      </c>
      <c r="I16" s="17">
        <f t="shared" si="1"/>
        <v>2</v>
      </c>
      <c r="J16" s="18">
        <f t="shared" si="2"/>
        <v>9.5</v>
      </c>
      <c r="K16" s="46">
        <f ca="1">IF(ISERROR(INDIRECT((ADDRESS(MATCH($C16,Этап1!$C:$C,0),8,4,1,"Этап1")))),"-",INDIRECT((ADDRESS(MATCH($C16,Этап1!$C:$C,0),8,4,1,"Этап1"))))</f>
        <v>14</v>
      </c>
      <c r="L16" s="48" t="str">
        <f ca="1">IF(ISERROR(INDIRECT((ADDRESS(MATCH($C16,Этап2!$C:$C,0),8,4,1,"Этап2")))),"-",INDIRECT((ADDRESS(MATCH($C16,Этап2!$C:$C,0),8,4,1,"Этап2"))))</f>
        <v>-</v>
      </c>
      <c r="M16" s="48">
        <f ca="1">IF(ISERROR(INDIRECT((ADDRESS(MATCH($C16,Этап3!$C:$C,0),8,4,1,"Этап3")))),"-",INDIRECT((ADDRESS(MATCH($C16,Этап3!$C:$C,0),8,4,1,"Этап3"))))</f>
        <v>5</v>
      </c>
      <c r="N16" s="48" t="str">
        <f ca="1">IF(ISERROR(INDIRECT((ADDRESS(MATCH($C16,Этап4!$C:$C,0),8,4,1,"Этап4")))),"-",INDIRECT((ADDRESS(MATCH($C16,Этап4!$C:$C,0),8,4,1,"Этап4"))))</f>
        <v>-</v>
      </c>
      <c r="O16" s="48" t="str">
        <f ca="1">IF(ISERROR(INDIRECT((ADDRESS(MATCH($C16,Этап5!$C:$C,0),8,4,1,"Этап5")))),"-",INDIRECT((ADDRESS(MATCH($C16,Этап5!$C:$C,0),8,4,1,"Этап5"))))</f>
        <v>-</v>
      </c>
    </row>
    <row r="17" spans="1:15" ht="12">
      <c r="A17" s="14">
        <v>15</v>
      </c>
      <c r="B17" s="42">
        <v>5081</v>
      </c>
      <c r="C17" s="20" t="s">
        <v>100</v>
      </c>
      <c r="D17" s="20"/>
      <c r="E17" s="20"/>
      <c r="F17" s="42">
        <v>38</v>
      </c>
      <c r="G17" s="20"/>
      <c r="H17" s="45">
        <f t="shared" si="0"/>
        <v>19</v>
      </c>
      <c r="I17" s="17">
        <f t="shared" si="1"/>
        <v>3</v>
      </c>
      <c r="J17" s="18">
        <f t="shared" si="2"/>
        <v>6.333333333333333</v>
      </c>
      <c r="K17" s="46">
        <f ca="1">IF(ISERROR(INDIRECT((ADDRESS(MATCH($C17,Этап1!$C:$C,0),8,4,1,"Этап1")))),"-",INDIRECT((ADDRESS(MATCH($C17,Этап1!$C:$C,0),8,4,1,"Этап1"))))</f>
        <v>9</v>
      </c>
      <c r="L17" s="48">
        <f ca="1">IF(ISERROR(INDIRECT((ADDRESS(MATCH($C17,Этап2!$C:$C,0),8,4,1,"Этап2")))),"-",INDIRECT((ADDRESS(MATCH($C17,Этап2!$C:$C,0),8,4,1,"Этап2"))))</f>
        <v>4</v>
      </c>
      <c r="M17" s="48">
        <f ca="1">IF(ISERROR(INDIRECT((ADDRESS(MATCH($C17,Этап3!$C:$C,0),8,4,1,"Этап3")))),"-",INDIRECT((ADDRESS(MATCH($C17,Этап3!$C:$C,0),8,4,1,"Этап3"))))</f>
        <v>6</v>
      </c>
      <c r="N17" s="48" t="str">
        <f ca="1">IF(ISERROR(INDIRECT((ADDRESS(MATCH($C17,Этап4!$C:$C,0),8,4,1,"Этап4")))),"-",INDIRECT((ADDRESS(MATCH($C17,Этап4!$C:$C,0),8,4,1,"Этап4"))))</f>
        <v>-</v>
      </c>
      <c r="O17" s="48" t="str">
        <f ca="1">IF(ISERROR(INDIRECT((ADDRESS(MATCH($C17,Этап5!$C:$C,0),8,4,1,"Этап5")))),"-",INDIRECT((ADDRESS(MATCH($C17,Этап5!$C:$C,0),8,4,1,"Этап5"))))</f>
        <v>-</v>
      </c>
    </row>
    <row r="18" spans="1:15" ht="12">
      <c r="A18" s="14">
        <v>16</v>
      </c>
      <c r="B18" s="42">
        <v>6686</v>
      </c>
      <c r="C18" s="20" t="s">
        <v>199</v>
      </c>
      <c r="D18" s="20" t="s">
        <v>200</v>
      </c>
      <c r="E18" s="20"/>
      <c r="F18" s="42">
        <v>33</v>
      </c>
      <c r="G18" s="20" t="s">
        <v>3</v>
      </c>
      <c r="H18" s="45">
        <f t="shared" si="0"/>
        <v>19</v>
      </c>
      <c r="I18" s="17">
        <f t="shared" si="1"/>
        <v>4</v>
      </c>
      <c r="J18" s="18">
        <f t="shared" si="2"/>
        <v>4.75</v>
      </c>
      <c r="K18" s="46">
        <f ca="1">IF(ISERROR(INDIRECT((ADDRESS(MATCH($C18,Этап1!$C:$C,0),8,4,1,"Этап1")))),"-",INDIRECT((ADDRESS(MATCH($C18,Этап1!$C:$C,0),8,4,1,"Этап1"))))</f>
        <v>8</v>
      </c>
      <c r="L18" s="48">
        <f ca="1">IF(ISERROR(INDIRECT((ADDRESS(MATCH($C18,Этап2!$C:$C,0),8,4,1,"Этап2")))),"-",INDIRECT((ADDRESS(MATCH($C18,Этап2!$C:$C,0),8,4,1,"Этап2"))))</f>
        <v>5</v>
      </c>
      <c r="M18" s="48">
        <f ca="1">IF(ISERROR(INDIRECT((ADDRESS(MATCH($C18,Этап3!$C:$C,0),8,4,1,"Этап3")))),"-",INDIRECT((ADDRESS(MATCH($C18,Этап3!$C:$C,0),8,4,1,"Этап3"))))</f>
        <v>3</v>
      </c>
      <c r="N18" s="48">
        <f ca="1">IF(ISERROR(INDIRECT((ADDRESS(MATCH($C18,Этап4!$C:$C,0),8,4,1,"Этап4")))),"-",INDIRECT((ADDRESS(MATCH($C18,Этап4!$C:$C,0),8,4,1,"Этап4"))))</f>
        <v>3</v>
      </c>
      <c r="O18" s="48" t="str">
        <f ca="1">IF(ISERROR(INDIRECT((ADDRESS(MATCH($C18,Этап5!$C:$C,0),8,4,1,"Этап5")))),"-",INDIRECT((ADDRESS(MATCH($C18,Этап5!$C:$C,0),8,4,1,"Этап5"))))</f>
        <v>-</v>
      </c>
    </row>
    <row r="19" spans="1:15" ht="12">
      <c r="A19" s="14">
        <v>17</v>
      </c>
      <c r="B19" s="42">
        <v>3021</v>
      </c>
      <c r="C19" s="20" t="s">
        <v>191</v>
      </c>
      <c r="D19" s="20" t="s">
        <v>192</v>
      </c>
      <c r="E19" s="20" t="s">
        <v>193</v>
      </c>
      <c r="F19" s="42">
        <v>34</v>
      </c>
      <c r="G19" s="20" t="s">
        <v>4</v>
      </c>
      <c r="H19" s="45">
        <f t="shared" si="0"/>
        <v>13</v>
      </c>
      <c r="I19" s="17">
        <f t="shared" si="1"/>
        <v>1</v>
      </c>
      <c r="J19" s="18">
        <f t="shared" si="2"/>
        <v>13</v>
      </c>
      <c r="K19" s="46">
        <f ca="1">IF(ISERROR(INDIRECT((ADDRESS(MATCH($C19,Этап1!$C:$C,0),8,4,1,"Этап1")))),"-",INDIRECT((ADDRESS(MATCH($C19,Этап1!$C:$C,0),8,4,1,"Этап1"))))</f>
        <v>13</v>
      </c>
      <c r="L19" s="48" t="str">
        <f ca="1">IF(ISERROR(INDIRECT((ADDRESS(MATCH($C19,Этап2!$C:$C,0),8,4,1,"Этап2")))),"-",INDIRECT((ADDRESS(MATCH($C19,Этап2!$C:$C,0),8,4,1,"Этап2"))))</f>
        <v>-</v>
      </c>
      <c r="M19" s="48" t="str">
        <f ca="1">IF(ISERROR(INDIRECT((ADDRESS(MATCH($C19,Этап3!$C:$C,0),8,4,1,"Этап3")))),"-",INDIRECT((ADDRESS(MATCH($C19,Этап3!$C:$C,0),8,4,1,"Этап3"))))</f>
        <v>-</v>
      </c>
      <c r="N19" s="48" t="str">
        <f ca="1">IF(ISERROR(INDIRECT((ADDRESS(MATCH($C19,Этап4!$C:$C,0),8,4,1,"Этап4")))),"-",INDIRECT((ADDRESS(MATCH($C19,Этап4!$C:$C,0),8,4,1,"Этап4"))))</f>
        <v>-</v>
      </c>
      <c r="O19" s="48" t="str">
        <f ca="1">IF(ISERROR(INDIRECT((ADDRESS(MATCH($C19,Этап5!$C:$C,0),8,4,1,"Этап5")))),"-",INDIRECT((ADDRESS(MATCH($C19,Этап5!$C:$C,0),8,4,1,"Этап5"))))</f>
        <v>-</v>
      </c>
    </row>
    <row r="20" spans="1:15" ht="12">
      <c r="A20" s="14">
        <v>18</v>
      </c>
      <c r="B20" s="42">
        <v>6923</v>
      </c>
      <c r="C20" s="20" t="s">
        <v>194</v>
      </c>
      <c r="D20" s="20" t="s">
        <v>195</v>
      </c>
      <c r="E20" s="20"/>
      <c r="F20" s="42">
        <v>31</v>
      </c>
      <c r="G20" s="20" t="s">
        <v>140</v>
      </c>
      <c r="H20" s="45">
        <f t="shared" si="0"/>
        <v>12</v>
      </c>
      <c r="I20" s="17">
        <f t="shared" si="1"/>
        <v>1</v>
      </c>
      <c r="J20" s="18">
        <f t="shared" si="2"/>
        <v>12</v>
      </c>
      <c r="K20" s="46">
        <f ca="1">IF(ISERROR(INDIRECT((ADDRESS(MATCH($C20,Этап1!$C:$C,0),8,4,1,"Этап1")))),"-",INDIRECT((ADDRESS(MATCH($C20,Этап1!$C:$C,0),8,4,1,"Этап1"))))</f>
        <v>12</v>
      </c>
      <c r="L20" s="48" t="str">
        <f ca="1">IF(ISERROR(INDIRECT((ADDRESS(MATCH($C20,Этап2!$C:$C,0),8,4,1,"Этап2")))),"-",INDIRECT((ADDRESS(MATCH($C20,Этап2!$C:$C,0),8,4,1,"Этап2"))))</f>
        <v>-</v>
      </c>
      <c r="M20" s="48" t="str">
        <f ca="1">IF(ISERROR(INDIRECT((ADDRESS(MATCH($C20,Этап3!$C:$C,0),8,4,1,"Этап3")))),"-",INDIRECT((ADDRESS(MATCH($C20,Этап3!$C:$C,0),8,4,1,"Этап3"))))</f>
        <v>-</v>
      </c>
      <c r="N20" s="48" t="str">
        <f ca="1">IF(ISERROR(INDIRECT((ADDRESS(MATCH($C20,Этап4!$C:$C,0),8,4,1,"Этап4")))),"-",INDIRECT((ADDRESS(MATCH($C20,Этап4!$C:$C,0),8,4,1,"Этап4"))))</f>
        <v>-</v>
      </c>
      <c r="O20" s="48" t="str">
        <f ca="1">IF(ISERROR(INDIRECT((ADDRESS(MATCH($C20,Этап5!$C:$C,0),8,4,1,"Этап5")))),"-",INDIRECT((ADDRESS(MATCH($C20,Этап5!$C:$C,0),8,4,1,"Этап5"))))</f>
        <v>-</v>
      </c>
    </row>
    <row r="21" spans="1:15" ht="12">
      <c r="A21" s="14">
        <v>19</v>
      </c>
      <c r="B21" s="42">
        <v>2204</v>
      </c>
      <c r="C21" s="20" t="s">
        <v>257</v>
      </c>
      <c r="D21" s="20" t="s">
        <v>258</v>
      </c>
      <c r="E21" s="20"/>
      <c r="F21" s="42">
        <v>39</v>
      </c>
      <c r="G21" s="20" t="s">
        <v>3</v>
      </c>
      <c r="H21" s="45">
        <f t="shared" si="0"/>
        <v>12</v>
      </c>
      <c r="I21" s="17">
        <f t="shared" si="1"/>
        <v>1</v>
      </c>
      <c r="J21" s="18">
        <f t="shared" si="2"/>
        <v>12</v>
      </c>
      <c r="K21" s="46" t="str">
        <f ca="1">IF(ISERROR(INDIRECT((ADDRESS(MATCH($C21,Этап1!$C:$C,0),8,4,1,"Этап1")))),"-",INDIRECT((ADDRESS(MATCH($C21,Этап1!$C:$C,0),8,4,1,"Этап1"))))</f>
        <v>-</v>
      </c>
      <c r="L21" s="48" t="str">
        <f ca="1">IF(ISERROR(INDIRECT((ADDRESS(MATCH($C21,Этап2!$C:$C,0),8,4,1,"Этап2")))),"-",INDIRECT((ADDRESS(MATCH($C21,Этап2!$C:$C,0),8,4,1,"Этап2"))))</f>
        <v>-</v>
      </c>
      <c r="M21" s="48">
        <f ca="1">IF(ISERROR(INDIRECT((ADDRESS(MATCH($C21,Этап3!$C:$C,0),8,4,1,"Этап3")))),"-",INDIRECT((ADDRESS(MATCH($C21,Этап3!$C:$C,0),8,4,1,"Этап3"))))</f>
        <v>12</v>
      </c>
      <c r="N21" s="48" t="str">
        <f ca="1">IF(ISERROR(INDIRECT((ADDRESS(MATCH($C21,Этап4!$C:$C,0),8,4,1,"Этап4")))),"-",INDIRECT((ADDRESS(MATCH($C21,Этап4!$C:$C,0),8,4,1,"Этап4"))))</f>
        <v>-</v>
      </c>
      <c r="O21" s="48" t="str">
        <f ca="1">IF(ISERROR(INDIRECT((ADDRESS(MATCH($C21,Этап5!$C:$C,0),8,4,1,"Этап5")))),"-",INDIRECT((ADDRESS(MATCH($C21,Этап5!$C:$C,0),8,4,1,"Этап5"))))</f>
        <v>-</v>
      </c>
    </row>
    <row r="22" spans="1:15" ht="12">
      <c r="A22" s="14">
        <v>20</v>
      </c>
      <c r="B22" s="42">
        <v>138</v>
      </c>
      <c r="C22" s="20" t="s">
        <v>10</v>
      </c>
      <c r="D22" s="20" t="s">
        <v>32</v>
      </c>
      <c r="E22" s="20" t="s">
        <v>128</v>
      </c>
      <c r="F22" s="42">
        <v>38</v>
      </c>
      <c r="G22" s="20" t="s">
        <v>4</v>
      </c>
      <c r="H22" s="45">
        <f t="shared" si="0"/>
        <v>11</v>
      </c>
      <c r="I22" s="17">
        <f t="shared" si="1"/>
        <v>1</v>
      </c>
      <c r="J22" s="18">
        <f t="shared" si="2"/>
        <v>11</v>
      </c>
      <c r="K22" s="46">
        <f ca="1">IF(ISERROR(INDIRECT((ADDRESS(MATCH($C22,Этап1!$C:$C,0),8,4,1,"Этап1")))),"-",INDIRECT((ADDRESS(MATCH($C22,Этап1!$C:$C,0),8,4,1,"Этап1"))))</f>
        <v>11</v>
      </c>
      <c r="L22" s="48" t="str">
        <f ca="1">IF(ISERROR(INDIRECT((ADDRESS(MATCH($C22,Этап2!$C:$C,0),8,4,1,"Этап2")))),"-",INDIRECT((ADDRESS(MATCH($C22,Этап2!$C:$C,0),8,4,1,"Этап2"))))</f>
        <v>-</v>
      </c>
      <c r="M22" s="48" t="str">
        <f ca="1">IF(ISERROR(INDIRECT((ADDRESS(MATCH($C22,Этап3!$C:$C,0),8,4,1,"Этап3")))),"-",INDIRECT((ADDRESS(MATCH($C22,Этап3!$C:$C,0),8,4,1,"Этап3"))))</f>
        <v>-</v>
      </c>
      <c r="N22" s="48" t="str">
        <f ca="1">IF(ISERROR(INDIRECT((ADDRESS(MATCH($C22,Этап4!$C:$C,0),8,4,1,"Этап4")))),"-",INDIRECT((ADDRESS(MATCH($C22,Этап4!$C:$C,0),8,4,1,"Этап4"))))</f>
        <v>-</v>
      </c>
      <c r="O22" s="48" t="str">
        <f ca="1">IF(ISERROR(INDIRECT((ADDRESS(MATCH($C22,Этап5!$C:$C,0),8,4,1,"Этап5")))),"-",INDIRECT((ADDRESS(MATCH($C22,Этап5!$C:$C,0),8,4,1,"Этап5"))))</f>
        <v>-</v>
      </c>
    </row>
    <row r="23" spans="1:15" ht="12">
      <c r="A23" s="14">
        <v>21</v>
      </c>
      <c r="B23" s="42">
        <v>0</v>
      </c>
      <c r="C23" s="20" t="s">
        <v>247</v>
      </c>
      <c r="D23" s="20" t="s">
        <v>248</v>
      </c>
      <c r="E23" s="20" t="s">
        <v>249</v>
      </c>
      <c r="F23" s="42">
        <v>30</v>
      </c>
      <c r="G23" s="20" t="s">
        <v>203</v>
      </c>
      <c r="H23" s="45">
        <f t="shared" si="0"/>
        <v>11</v>
      </c>
      <c r="I23" s="17">
        <f t="shared" si="1"/>
        <v>2</v>
      </c>
      <c r="J23" s="18">
        <f t="shared" si="2"/>
        <v>5.5</v>
      </c>
      <c r="K23" s="46" t="str">
        <f ca="1">IF(ISERROR(INDIRECT((ADDRESS(MATCH($C23,Этап1!$C:$C,0),8,4,1,"Этап1")))),"-",INDIRECT((ADDRESS(MATCH($C23,Этап1!$C:$C,0),8,4,1,"Этап1"))))</f>
        <v>-</v>
      </c>
      <c r="L23" s="48">
        <f ca="1">IF(ISERROR(INDIRECT((ADDRESS(MATCH($C23,Этап2!$C:$C,0),8,4,1,"Этап2")))),"-",INDIRECT((ADDRESS(MATCH($C23,Этап2!$C:$C,0),8,4,1,"Этап2"))))</f>
        <v>7</v>
      </c>
      <c r="M23" s="48" t="str">
        <f ca="1">IF(ISERROR(INDIRECT((ADDRESS(MATCH($C23,Этап3!$C:$C,0),8,4,1,"Этап3")))),"-",INDIRECT((ADDRESS(MATCH($C23,Этап3!$C:$C,0),8,4,1,"Этап3"))))</f>
        <v>-</v>
      </c>
      <c r="N23" s="48" t="str">
        <f ca="1">IF(ISERROR(INDIRECT((ADDRESS(MATCH($C23,Этап4!$C:$C,0),8,4,1,"Этап4")))),"-",INDIRECT((ADDRESS(MATCH($C23,Этап4!$C:$C,0),8,4,1,"Этап4"))))</f>
        <v>-</v>
      </c>
      <c r="O23" s="48">
        <f ca="1">IF(ISERROR(INDIRECT((ADDRESS(MATCH($C23,Этап5!$C:$C,0),8,4,1,"Этап5")))),"-",INDIRECT((ADDRESS(MATCH($C23,Этап5!$C:$C,0),8,4,1,"Этап5"))))</f>
        <v>4</v>
      </c>
    </row>
    <row r="24" spans="1:15" ht="12">
      <c r="A24" s="14">
        <v>22</v>
      </c>
      <c r="B24" s="42">
        <v>5188</v>
      </c>
      <c r="C24" s="20" t="s">
        <v>95</v>
      </c>
      <c r="D24" s="20" t="s">
        <v>96</v>
      </c>
      <c r="E24" s="20" t="s">
        <v>137</v>
      </c>
      <c r="F24" s="42">
        <v>35</v>
      </c>
      <c r="G24" s="20" t="s">
        <v>14</v>
      </c>
      <c r="H24" s="45">
        <f t="shared" si="0"/>
        <v>11</v>
      </c>
      <c r="I24" s="17">
        <f t="shared" si="1"/>
        <v>5</v>
      </c>
      <c r="J24" s="18">
        <f t="shared" si="2"/>
        <v>2.2</v>
      </c>
      <c r="K24" s="46">
        <f ca="1">IF(ISERROR(INDIRECT((ADDRESS(MATCH($C24,Этап1!$C:$C,0),8,4,1,"Этап1")))),"-",INDIRECT((ADDRESS(MATCH($C24,Этап1!$C:$C,0),8,4,1,"Этап1"))))</f>
        <v>6</v>
      </c>
      <c r="L24" s="48">
        <f ca="1">IF(ISERROR(INDIRECT((ADDRESS(MATCH($C24,Этап2!$C:$C,0),8,4,1,"Этап2")))),"-",INDIRECT((ADDRESS(MATCH($C24,Этап2!$C:$C,0),8,4,1,"Этап2"))))</f>
        <v>2</v>
      </c>
      <c r="M24" s="48">
        <f ca="1">IF(ISERROR(INDIRECT((ADDRESS(MATCH($C24,Этап3!$C:$C,0),8,4,1,"Этап3")))),"-",INDIRECT((ADDRESS(MATCH($C24,Этап3!$C:$C,0),8,4,1,"Этап3"))))</f>
        <v>1</v>
      </c>
      <c r="N24" s="48">
        <f ca="1">IF(ISERROR(INDIRECT((ADDRESS(MATCH($C24,Этап4!$C:$C,0),8,4,1,"Этап4")))),"-",INDIRECT((ADDRESS(MATCH($C24,Этап4!$C:$C,0),8,4,1,"Этап4"))))</f>
        <v>1</v>
      </c>
      <c r="O24" s="48">
        <f ca="1">IF(ISERROR(INDIRECT((ADDRESS(MATCH($C24,Этап5!$C:$C,0),8,4,1,"Этап5")))),"-",INDIRECT((ADDRESS(MATCH($C24,Этап5!$C:$C,0),8,4,1,"Этап5"))))</f>
        <v>1</v>
      </c>
    </row>
    <row r="25" spans="1:15" ht="12">
      <c r="A25" s="14">
        <v>23</v>
      </c>
      <c r="B25" s="42">
        <v>901</v>
      </c>
      <c r="C25" s="20" t="s">
        <v>286</v>
      </c>
      <c r="D25" s="20" t="s">
        <v>287</v>
      </c>
      <c r="E25" s="20"/>
      <c r="F25" s="42">
        <v>31</v>
      </c>
      <c r="G25" s="20" t="s">
        <v>288</v>
      </c>
      <c r="H25" s="45">
        <f t="shared" si="0"/>
        <v>11</v>
      </c>
      <c r="I25" s="17">
        <f t="shared" si="1"/>
        <v>1</v>
      </c>
      <c r="J25" s="18">
        <f t="shared" si="2"/>
        <v>11</v>
      </c>
      <c r="K25" s="46" t="str">
        <f ca="1">IF(ISERROR(INDIRECT((ADDRESS(MATCH($C25,Этап1!$C:$C,0),8,4,1,"Этап1")))),"-",INDIRECT((ADDRESS(MATCH($C25,Этап1!$C:$C,0),8,4,1,"Этап1"))))</f>
        <v>-</v>
      </c>
      <c r="L25" s="48" t="str">
        <f ca="1">IF(ISERROR(INDIRECT((ADDRESS(MATCH($C25,Этап2!$C:$C,0),8,4,1,"Этап2")))),"-",INDIRECT((ADDRESS(MATCH($C25,Этап2!$C:$C,0),8,4,1,"Этап2"))))</f>
        <v>-</v>
      </c>
      <c r="M25" s="48" t="str">
        <f ca="1">IF(ISERROR(INDIRECT((ADDRESS(MATCH($C25,Этап3!$C:$C,0),8,4,1,"Этап3")))),"-",INDIRECT((ADDRESS(MATCH($C25,Этап3!$C:$C,0),8,4,1,"Этап3"))))</f>
        <v>-</v>
      </c>
      <c r="N25" s="48">
        <f ca="1">IF(ISERROR(INDIRECT((ADDRESS(MATCH($C25,Этап4!$C:$C,0),8,4,1,"Этап4")))),"-",INDIRECT((ADDRESS(MATCH($C25,Этап4!$C:$C,0),8,4,1,"Этап4"))))</f>
        <v>11</v>
      </c>
      <c r="O25" s="48" t="str">
        <f ca="1">IF(ISERROR(INDIRECT((ADDRESS(MATCH($C25,Этап5!$C:$C,0),8,4,1,"Этап5")))),"-",INDIRECT((ADDRESS(MATCH($C25,Этап5!$C:$C,0),8,4,1,"Этап5"))))</f>
        <v>-</v>
      </c>
    </row>
    <row r="26" spans="1:15" ht="12">
      <c r="A26" s="14">
        <v>24</v>
      </c>
      <c r="B26" s="42">
        <v>5261</v>
      </c>
      <c r="C26" s="20" t="s">
        <v>196</v>
      </c>
      <c r="D26" s="20" t="s">
        <v>197</v>
      </c>
      <c r="E26" s="20" t="s">
        <v>198</v>
      </c>
      <c r="F26" s="42">
        <v>39</v>
      </c>
      <c r="G26" s="20" t="s">
        <v>98</v>
      </c>
      <c r="H26" s="45">
        <f t="shared" si="0"/>
        <v>10</v>
      </c>
      <c r="I26" s="17">
        <f t="shared" si="1"/>
        <v>1</v>
      </c>
      <c r="J26" s="18">
        <f t="shared" si="2"/>
        <v>10</v>
      </c>
      <c r="K26" s="46">
        <f ca="1">IF(ISERROR(INDIRECT((ADDRESS(MATCH($C26,Этап1!$C:$C,0),8,4,1,"Этап1")))),"-",INDIRECT((ADDRESS(MATCH($C26,Этап1!$C:$C,0),8,4,1,"Этап1"))))</f>
        <v>10</v>
      </c>
      <c r="L26" s="48" t="str">
        <f ca="1">IF(ISERROR(INDIRECT((ADDRESS(MATCH($C26,Этап2!$C:$C,0),8,4,1,"Этап2")))),"-",INDIRECT((ADDRESS(MATCH($C26,Этап2!$C:$C,0),8,4,1,"Этап2"))))</f>
        <v>-</v>
      </c>
      <c r="M26" s="48" t="str">
        <f ca="1">IF(ISERROR(INDIRECT((ADDRESS(MATCH($C26,Этап3!$C:$C,0),8,4,1,"Этап3")))),"-",INDIRECT((ADDRESS(MATCH($C26,Этап3!$C:$C,0),8,4,1,"Этап3"))))</f>
        <v>-</v>
      </c>
      <c r="N26" s="48" t="str">
        <f ca="1">IF(ISERROR(INDIRECT((ADDRESS(MATCH($C26,Этап4!$C:$C,0),8,4,1,"Этап4")))),"-",INDIRECT((ADDRESS(MATCH($C26,Этап4!$C:$C,0),8,4,1,"Этап4"))))</f>
        <v>-</v>
      </c>
      <c r="O26" s="48" t="str">
        <f ca="1">IF(ISERROR(INDIRECT((ADDRESS(MATCH($C26,Этап5!$C:$C,0),8,4,1,"Этап5")))),"-",INDIRECT((ADDRESS(MATCH($C26,Этап5!$C:$C,0),8,4,1,"Этап5"))))</f>
        <v>-</v>
      </c>
    </row>
    <row r="27" spans="1:15" ht="12">
      <c r="A27" s="14">
        <v>25</v>
      </c>
      <c r="B27" s="42">
        <v>3354</v>
      </c>
      <c r="C27" s="20" t="s">
        <v>80</v>
      </c>
      <c r="D27" s="20" t="s">
        <v>81</v>
      </c>
      <c r="E27" s="20" t="s">
        <v>150</v>
      </c>
      <c r="F27" s="42">
        <v>30</v>
      </c>
      <c r="G27" s="20" t="s">
        <v>3</v>
      </c>
      <c r="H27" s="45">
        <f t="shared" si="0"/>
        <v>10</v>
      </c>
      <c r="I27" s="17">
        <f t="shared" si="1"/>
        <v>2</v>
      </c>
      <c r="J27" s="18">
        <f t="shared" si="2"/>
        <v>5</v>
      </c>
      <c r="K27" s="46" t="str">
        <f ca="1">IF(ISERROR(INDIRECT((ADDRESS(MATCH($C27,Этап1!$C:$C,0),8,4,1,"Этап1")))),"-",INDIRECT((ADDRESS(MATCH($C27,Этап1!$C:$C,0),8,4,1,"Этап1"))))</f>
        <v>-</v>
      </c>
      <c r="L27" s="48">
        <f ca="1">IF(ISERROR(INDIRECT((ADDRESS(MATCH($C27,Этап2!$C:$C,0),8,4,1,"Этап2")))),"-",INDIRECT((ADDRESS(MATCH($C27,Этап2!$C:$C,0),8,4,1,"Этап2"))))</f>
        <v>6</v>
      </c>
      <c r="M27" s="48">
        <f ca="1">IF(ISERROR(INDIRECT((ADDRESS(MATCH($C27,Этап3!$C:$C,0),8,4,1,"Этап3")))),"-",INDIRECT((ADDRESS(MATCH($C27,Этап3!$C:$C,0),8,4,1,"Этап3"))))</f>
        <v>4</v>
      </c>
      <c r="N27" s="48" t="str">
        <f ca="1">IF(ISERROR(INDIRECT((ADDRESS(MATCH($C27,Этап4!$C:$C,0),8,4,1,"Этап4")))),"-",INDIRECT((ADDRESS(MATCH($C27,Этап4!$C:$C,0),8,4,1,"Этап4"))))</f>
        <v>-</v>
      </c>
      <c r="O27" s="48" t="str">
        <f ca="1">IF(ISERROR(INDIRECT((ADDRESS(MATCH($C27,Этап5!$C:$C,0),8,4,1,"Этап5")))),"-",INDIRECT((ADDRESS(MATCH($C27,Этап5!$C:$C,0),8,4,1,"Этап5"))))</f>
        <v>-</v>
      </c>
    </row>
    <row r="28" spans="1:15" ht="12">
      <c r="A28" s="14">
        <v>26</v>
      </c>
      <c r="B28" s="42">
        <v>7317</v>
      </c>
      <c r="C28" s="20" t="s">
        <v>201</v>
      </c>
      <c r="D28" s="20" t="s">
        <v>202</v>
      </c>
      <c r="E28" s="20" t="s">
        <v>89</v>
      </c>
      <c r="F28" s="42">
        <v>32</v>
      </c>
      <c r="G28" s="20" t="s">
        <v>203</v>
      </c>
      <c r="H28" s="45">
        <f t="shared" si="0"/>
        <v>7</v>
      </c>
      <c r="I28" s="17">
        <f t="shared" si="1"/>
        <v>1</v>
      </c>
      <c r="J28" s="18">
        <f t="shared" si="2"/>
        <v>7</v>
      </c>
      <c r="K28" s="46">
        <f ca="1">IF(ISERROR(INDIRECT((ADDRESS(MATCH($C28,Этап1!$C:$C,0),8,4,1,"Этап1")))),"-",INDIRECT((ADDRESS(MATCH($C28,Этап1!$C:$C,0),8,4,1,"Этап1"))))</f>
        <v>7</v>
      </c>
      <c r="L28" s="48" t="str">
        <f ca="1">IF(ISERROR(INDIRECT((ADDRESS(MATCH($C28,Этап2!$C:$C,0),8,4,1,"Этап2")))),"-",INDIRECT((ADDRESS(MATCH($C28,Этап2!$C:$C,0),8,4,1,"Этап2"))))</f>
        <v>-</v>
      </c>
      <c r="M28" s="48" t="str">
        <f ca="1">IF(ISERROR(INDIRECT((ADDRESS(MATCH($C28,Этап3!$C:$C,0),8,4,1,"Этап3")))),"-",INDIRECT((ADDRESS(MATCH($C28,Этап3!$C:$C,0),8,4,1,"Этап3"))))</f>
        <v>-</v>
      </c>
      <c r="N28" s="48" t="str">
        <f ca="1">IF(ISERROR(INDIRECT((ADDRESS(MATCH($C28,Этап4!$C:$C,0),8,4,1,"Этап4")))),"-",INDIRECT((ADDRESS(MATCH($C28,Этап4!$C:$C,0),8,4,1,"Этап4"))))</f>
        <v>-</v>
      </c>
      <c r="O28" s="48" t="str">
        <f ca="1">IF(ISERROR(INDIRECT((ADDRESS(MATCH($C28,Этап5!$C:$C,0),8,4,1,"Этап5")))),"-",INDIRECT((ADDRESS(MATCH($C28,Этап5!$C:$C,0),8,4,1,"Этап5"))))</f>
        <v>-</v>
      </c>
    </row>
    <row r="29" spans="1:15" ht="12">
      <c r="A29" s="14">
        <v>27</v>
      </c>
      <c r="B29" s="42">
        <v>2405</v>
      </c>
      <c r="C29" s="20" t="s">
        <v>323</v>
      </c>
      <c r="D29" s="20"/>
      <c r="E29" s="20"/>
      <c r="F29" s="42"/>
      <c r="G29" s="20"/>
      <c r="H29" s="45">
        <f t="shared" si="0"/>
        <v>5</v>
      </c>
      <c r="I29" s="17">
        <f t="shared" si="1"/>
        <v>1</v>
      </c>
      <c r="J29" s="18">
        <f t="shared" si="2"/>
        <v>5</v>
      </c>
      <c r="K29" s="46" t="str">
        <f ca="1">IF(ISERROR(INDIRECT((ADDRESS(MATCH($C29,Этап1!$C:$C,0),8,4,1,"Этап1")))),"-",INDIRECT((ADDRESS(MATCH($C29,Этап1!$C:$C,0),8,4,1,"Этап1"))))</f>
        <v>-</v>
      </c>
      <c r="L29" s="48" t="str">
        <f ca="1">IF(ISERROR(INDIRECT((ADDRESS(MATCH($C29,Этап2!$C:$C,0),8,4,1,"Этап2")))),"-",INDIRECT((ADDRESS(MATCH($C29,Этап2!$C:$C,0),8,4,1,"Этап2"))))</f>
        <v>-</v>
      </c>
      <c r="M29" s="48" t="str">
        <f ca="1">IF(ISERROR(INDIRECT((ADDRESS(MATCH($C29,Этап3!$C:$C,0),8,4,1,"Этап3")))),"-",INDIRECT((ADDRESS(MATCH($C29,Этап3!$C:$C,0),8,4,1,"Этап3"))))</f>
        <v>-</v>
      </c>
      <c r="N29" s="48" t="str">
        <f ca="1">IF(ISERROR(INDIRECT((ADDRESS(MATCH($C29,Этап4!$C:$C,0),8,4,1,"Этап4")))),"-",INDIRECT((ADDRESS(MATCH($C29,Этап4!$C:$C,0),8,4,1,"Этап4"))))</f>
        <v>-</v>
      </c>
      <c r="O29" s="48">
        <f ca="1">IF(ISERROR(INDIRECT((ADDRESS(MATCH($C29,Этап5!$C:$C,0),8,4,1,"Этап5")))),"-",INDIRECT((ADDRESS(MATCH($C29,Этап5!$C:$C,0),8,4,1,"Этап5"))))</f>
        <v>5</v>
      </c>
    </row>
    <row r="30" spans="1:15" ht="12">
      <c r="A30" s="14">
        <v>28</v>
      </c>
      <c r="B30" s="42">
        <v>0</v>
      </c>
      <c r="C30" s="20" t="s">
        <v>204</v>
      </c>
      <c r="D30" s="20"/>
      <c r="E30" s="20"/>
      <c r="F30" s="42">
        <v>39</v>
      </c>
      <c r="G30" s="20"/>
      <c r="H30" s="45">
        <f t="shared" si="0"/>
        <v>5</v>
      </c>
      <c r="I30" s="17">
        <f t="shared" si="1"/>
        <v>1</v>
      </c>
      <c r="J30" s="18">
        <f t="shared" si="2"/>
        <v>5</v>
      </c>
      <c r="K30" s="46">
        <f ca="1">IF(ISERROR(INDIRECT((ADDRESS(MATCH($C30,Этап1!$C:$C,0),8,4,1,"Этап1")))),"-",INDIRECT((ADDRESS(MATCH($C30,Этап1!$C:$C,0),8,4,1,"Этап1"))))</f>
        <v>5</v>
      </c>
      <c r="L30" s="48" t="str">
        <f ca="1">IF(ISERROR(INDIRECT((ADDRESS(MATCH($C30,Этап2!$C:$C,0),8,4,1,"Этап2")))),"-",INDIRECT((ADDRESS(MATCH($C30,Этап2!$C:$C,0),8,4,1,"Этап2"))))</f>
        <v>-</v>
      </c>
      <c r="M30" s="48" t="str">
        <f ca="1">IF(ISERROR(INDIRECT((ADDRESS(MATCH($C30,Этап3!$C:$C,0),8,4,1,"Этап3")))),"-",INDIRECT((ADDRESS(MATCH($C30,Этап3!$C:$C,0),8,4,1,"Этап3"))))</f>
        <v>-</v>
      </c>
      <c r="N30" s="48" t="str">
        <f ca="1">IF(ISERROR(INDIRECT((ADDRESS(MATCH($C30,Этап4!$C:$C,0),8,4,1,"Этап4")))),"-",INDIRECT((ADDRESS(MATCH($C30,Этап4!$C:$C,0),8,4,1,"Этап4"))))</f>
        <v>-</v>
      </c>
      <c r="O30" s="48" t="str">
        <f ca="1">IF(ISERROR(INDIRECT((ADDRESS(MATCH($C30,Этап5!$C:$C,0),8,4,1,"Этап5")))),"-",INDIRECT((ADDRESS(MATCH($C30,Этап5!$C:$C,0),8,4,1,"Этап5"))))</f>
        <v>-</v>
      </c>
    </row>
    <row r="31" spans="1:15" ht="12">
      <c r="A31" s="14">
        <v>29</v>
      </c>
      <c r="B31" s="42">
        <v>7522</v>
      </c>
      <c r="C31" s="20" t="s">
        <v>205</v>
      </c>
      <c r="D31" s="20" t="s">
        <v>206</v>
      </c>
      <c r="E31" s="20"/>
      <c r="F31" s="42">
        <v>33</v>
      </c>
      <c r="G31" s="20" t="s">
        <v>140</v>
      </c>
      <c r="H31" s="45">
        <f t="shared" si="0"/>
        <v>4</v>
      </c>
      <c r="I31" s="17">
        <f t="shared" si="1"/>
        <v>2</v>
      </c>
      <c r="J31" s="18">
        <f t="shared" si="2"/>
        <v>2</v>
      </c>
      <c r="K31" s="46">
        <f ca="1">IF(ISERROR(INDIRECT((ADDRESS(MATCH($C31,Этап1!$C:$C,0),8,4,1,"Этап1")))),"-",INDIRECT((ADDRESS(MATCH($C31,Этап1!$C:$C,0),8,4,1,"Этап1"))))</f>
        <v>1</v>
      </c>
      <c r="L31" s="48">
        <f ca="1">IF(ISERROR(INDIRECT((ADDRESS(MATCH($C31,Этап2!$C:$C,0),8,4,1,"Этап2")))),"-",INDIRECT((ADDRESS(MATCH($C31,Этап2!$C:$C,0),8,4,1,"Этап2"))))</f>
        <v>3</v>
      </c>
      <c r="M31" s="48" t="str">
        <f ca="1">IF(ISERROR(INDIRECT((ADDRESS(MATCH($C31,Этап3!$C:$C,0),8,4,1,"Этап3")))),"-",INDIRECT((ADDRESS(MATCH($C31,Этап3!$C:$C,0),8,4,1,"Этап3"))))</f>
        <v>-</v>
      </c>
      <c r="N31" s="48" t="str">
        <f ca="1">IF(ISERROR(INDIRECT((ADDRESS(MATCH($C31,Этап4!$C:$C,0),8,4,1,"Этап4")))),"-",INDIRECT((ADDRESS(MATCH($C31,Этап4!$C:$C,0),8,4,1,"Этап4"))))</f>
        <v>-</v>
      </c>
      <c r="O31" s="48" t="str">
        <f ca="1">IF(ISERROR(INDIRECT((ADDRESS(MATCH($C31,Этап5!$C:$C,0),8,4,1,"Этап5")))),"-",INDIRECT((ADDRESS(MATCH($C31,Этап5!$C:$C,0),8,4,1,"Этап5"))))</f>
        <v>-</v>
      </c>
    </row>
    <row r="32" spans="1:15" ht="12">
      <c r="A32" s="14">
        <v>30</v>
      </c>
      <c r="B32" s="42">
        <v>5385</v>
      </c>
      <c r="C32" s="20" t="s">
        <v>261</v>
      </c>
      <c r="D32" s="20"/>
      <c r="E32" s="20"/>
      <c r="F32" s="42">
        <v>32</v>
      </c>
      <c r="G32" s="20"/>
      <c r="H32" s="45">
        <f t="shared" si="0"/>
        <v>2</v>
      </c>
      <c r="I32" s="17">
        <f t="shared" si="1"/>
        <v>1</v>
      </c>
      <c r="J32" s="18">
        <f t="shared" si="2"/>
        <v>2</v>
      </c>
      <c r="K32" s="46" t="str">
        <f ca="1">IF(ISERROR(INDIRECT((ADDRESS(MATCH($C32,Этап1!$C:$C,0),8,4,1,"Этап1")))),"-",INDIRECT((ADDRESS(MATCH($C32,Этап1!$C:$C,0),8,4,1,"Этап1"))))</f>
        <v>-</v>
      </c>
      <c r="L32" s="48" t="str">
        <f ca="1">IF(ISERROR(INDIRECT((ADDRESS(MATCH($C32,Этап2!$C:$C,0),8,4,1,"Этап2")))),"-",INDIRECT((ADDRESS(MATCH($C32,Этап2!$C:$C,0),8,4,1,"Этап2"))))</f>
        <v>-</v>
      </c>
      <c r="M32" s="48">
        <f ca="1">IF(ISERROR(INDIRECT((ADDRESS(MATCH($C32,Этап3!$C:$C,0),8,4,1,"Этап3")))),"-",INDIRECT((ADDRESS(MATCH($C32,Этап3!$C:$C,0),8,4,1,"Этап3"))))</f>
        <v>2</v>
      </c>
      <c r="N32" s="48" t="str">
        <f ca="1">IF(ISERROR(INDIRECT((ADDRESS(MATCH($C32,Этап4!$C:$C,0),8,4,1,"Этап4")))),"-",INDIRECT((ADDRESS(MATCH($C32,Этап4!$C:$C,0),8,4,1,"Этап4"))))</f>
        <v>-</v>
      </c>
      <c r="O32" s="48" t="str">
        <f ca="1">IF(ISERROR(INDIRECT((ADDRESS(MATCH($C32,Этап5!$C:$C,0),8,4,1,"Этап5")))),"-",INDIRECT((ADDRESS(MATCH($C32,Этап5!$C:$C,0),8,4,1,"Этап5"))))</f>
        <v>-</v>
      </c>
    </row>
    <row r="33" spans="1:15" ht="12">
      <c r="A33" s="14">
        <v>31</v>
      </c>
      <c r="B33" s="42">
        <v>3533</v>
      </c>
      <c r="C33" s="20" t="s">
        <v>207</v>
      </c>
      <c r="D33" s="20" t="s">
        <v>208</v>
      </c>
      <c r="E33" s="20" t="s">
        <v>209</v>
      </c>
      <c r="F33" s="42">
        <v>32</v>
      </c>
      <c r="G33" s="20" t="s">
        <v>24</v>
      </c>
      <c r="H33" s="45">
        <f t="shared" si="0"/>
        <v>1</v>
      </c>
      <c r="I33" s="17">
        <f t="shared" si="1"/>
        <v>1</v>
      </c>
      <c r="J33" s="18">
        <f t="shared" si="2"/>
        <v>1</v>
      </c>
      <c r="K33" s="46">
        <f ca="1">IF(ISERROR(INDIRECT((ADDRESS(MATCH($C33,Этап1!$C:$C,0),8,4,1,"Этап1")))),"-",INDIRECT((ADDRESS(MATCH($C33,Этап1!$C:$C,0),8,4,1,"Этап1"))))</f>
        <v>1</v>
      </c>
      <c r="L33" s="48" t="str">
        <f ca="1">IF(ISERROR(INDIRECT((ADDRESS(MATCH($C33,Этап2!$C:$C,0),8,4,1,"Этап2")))),"-",INDIRECT((ADDRESS(MATCH($C33,Этап2!$C:$C,0),8,4,1,"Этап2"))))</f>
        <v>-</v>
      </c>
      <c r="M33" s="48" t="str">
        <f ca="1">IF(ISERROR(INDIRECT((ADDRESS(MATCH($C33,Этап3!$C:$C,0),8,4,1,"Этап3")))),"-",INDIRECT((ADDRESS(MATCH($C33,Этап3!$C:$C,0),8,4,1,"Этап3"))))</f>
        <v>-</v>
      </c>
      <c r="N33" s="48" t="str">
        <f ca="1">IF(ISERROR(INDIRECT((ADDRESS(MATCH($C33,Этап4!$C:$C,0),8,4,1,"Этап4")))),"-",INDIRECT((ADDRESS(MATCH($C33,Этап4!$C:$C,0),8,4,1,"Этап4"))))</f>
        <v>-</v>
      </c>
      <c r="O33" s="48" t="str">
        <f ca="1">IF(ISERROR(INDIRECT((ADDRESS(MATCH($C33,Этап5!$C:$C,0),8,4,1,"Этап5")))),"-",INDIRECT((ADDRESS(MATCH($C33,Этап5!$C:$C,0),8,4,1,"Этап5"))))</f>
        <v>-</v>
      </c>
    </row>
    <row r="34" spans="1:15" ht="12">
      <c r="A34" s="14">
        <v>32</v>
      </c>
      <c r="B34" s="42">
        <v>6028</v>
      </c>
      <c r="C34" s="20" t="s">
        <v>210</v>
      </c>
      <c r="D34" s="20" t="s">
        <v>211</v>
      </c>
      <c r="E34" s="20"/>
      <c r="F34" s="42">
        <v>31</v>
      </c>
      <c r="G34" s="20" t="s">
        <v>3</v>
      </c>
      <c r="H34" s="45">
        <f t="shared" si="0"/>
        <v>1</v>
      </c>
      <c r="I34" s="17">
        <f t="shared" si="1"/>
        <v>1</v>
      </c>
      <c r="J34" s="18">
        <f t="shared" si="2"/>
        <v>1</v>
      </c>
      <c r="K34" s="46">
        <f ca="1">IF(ISERROR(INDIRECT((ADDRESS(MATCH($C34,Этап1!$C:$C,0),8,4,1,"Этап1")))),"-",INDIRECT((ADDRESS(MATCH($C34,Этап1!$C:$C,0),8,4,1,"Этап1"))))</f>
        <v>1</v>
      </c>
      <c r="L34" s="48" t="str">
        <f ca="1">IF(ISERROR(INDIRECT((ADDRESS(MATCH($C34,Этап2!$C:$C,0),8,4,1,"Этап2")))),"-",INDIRECT((ADDRESS(MATCH($C34,Этап2!$C:$C,0),8,4,1,"Этап2"))))</f>
        <v>-</v>
      </c>
      <c r="M34" s="48" t="str">
        <f ca="1">IF(ISERROR(INDIRECT((ADDRESS(MATCH($C34,Этап3!$C:$C,0),8,4,1,"Этап3")))),"-",INDIRECT((ADDRESS(MATCH($C34,Этап3!$C:$C,0),8,4,1,"Этап3"))))</f>
        <v>-</v>
      </c>
      <c r="N34" s="48" t="str">
        <f ca="1">IF(ISERROR(INDIRECT((ADDRESS(MATCH($C34,Этап4!$C:$C,0),8,4,1,"Этап4")))),"-",INDIRECT((ADDRESS(MATCH($C34,Этап4!$C:$C,0),8,4,1,"Этап4"))))</f>
        <v>-</v>
      </c>
      <c r="O34" s="48" t="str">
        <f ca="1">IF(ISERROR(INDIRECT((ADDRESS(MATCH($C34,Этап5!$C:$C,0),8,4,1,"Этап5")))),"-",INDIRECT((ADDRESS(MATCH($C34,Этап5!$C:$C,0),8,4,1,"Этап5"))))</f>
        <v>-</v>
      </c>
    </row>
    <row r="35" spans="1:15" ht="12">
      <c r="A35" s="14">
        <v>33</v>
      </c>
      <c r="B35" s="42">
        <v>6863</v>
      </c>
      <c r="C35" s="20" t="s">
        <v>212</v>
      </c>
      <c r="D35" s="20" t="s">
        <v>213</v>
      </c>
      <c r="E35" s="20" t="s">
        <v>175</v>
      </c>
      <c r="F35" s="42">
        <v>30</v>
      </c>
      <c r="G35" s="20" t="s">
        <v>140</v>
      </c>
      <c r="H35" s="45">
        <f t="shared" si="0"/>
        <v>1</v>
      </c>
      <c r="I35" s="17">
        <f t="shared" si="1"/>
        <v>1</v>
      </c>
      <c r="J35" s="18">
        <f t="shared" si="2"/>
        <v>1</v>
      </c>
      <c r="K35" s="46">
        <f ca="1">IF(ISERROR(INDIRECT((ADDRESS(MATCH($C35,Этап1!$C:$C,0),8,4,1,"Этап1")))),"-",INDIRECT((ADDRESS(MATCH($C35,Этап1!$C:$C,0),8,4,1,"Этап1"))))</f>
        <v>1</v>
      </c>
      <c r="L35" s="48" t="str">
        <f ca="1">IF(ISERROR(INDIRECT((ADDRESS(MATCH($C35,Этап2!$C:$C,0),8,4,1,"Этап2")))),"-",INDIRECT((ADDRESS(MATCH($C35,Этап2!$C:$C,0),8,4,1,"Этап2"))))</f>
        <v>-</v>
      </c>
      <c r="M35" s="48" t="str">
        <f ca="1">IF(ISERROR(INDIRECT((ADDRESS(MATCH($C35,Этап3!$C:$C,0),8,4,1,"Этап3")))),"-",INDIRECT((ADDRESS(MATCH($C35,Этап3!$C:$C,0),8,4,1,"Этап3"))))</f>
        <v>-</v>
      </c>
      <c r="N35" s="48" t="str">
        <f ca="1">IF(ISERROR(INDIRECT((ADDRESS(MATCH($C35,Этап4!$C:$C,0),8,4,1,"Этап4")))),"-",INDIRECT((ADDRESS(MATCH($C35,Этап4!$C:$C,0),8,4,1,"Этап4"))))</f>
        <v>-</v>
      </c>
      <c r="O35" s="48" t="str">
        <f ca="1">IF(ISERROR(INDIRECT((ADDRESS(MATCH($C35,Этап5!$C:$C,0),8,4,1,"Этап5")))),"-",INDIRECT((ADDRESS(MATCH($C35,Этап5!$C:$C,0),8,4,1,"Этап5"))))</f>
        <v>-</v>
      </c>
    </row>
  </sheetData>
  <conditionalFormatting sqref="G2">
    <cfRule type="expression" priority="1" dxfId="0" stopIfTrue="1">
      <formula>ISERROR($K$12)</formula>
    </cfRule>
  </conditionalFormatting>
  <conditionalFormatting sqref="H2:J2">
    <cfRule type="expression" priority="2" dxfId="0" stopIfTrue="1">
      <formula>ISERROR($K$10)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14"/>
  <sheetViews>
    <sheetView workbookViewId="0" topLeftCell="A1">
      <selection activeCell="A15" sqref="A15"/>
    </sheetView>
  </sheetViews>
  <sheetFormatPr defaultColWidth="9.00390625" defaultRowHeight="12.75"/>
  <cols>
    <col min="1" max="1" width="6.375" style="23" bestFit="1" customWidth="1"/>
    <col min="2" max="2" width="6.375" style="23" customWidth="1"/>
    <col min="3" max="3" width="20.875" style="19" bestFit="1" customWidth="1"/>
    <col min="4" max="4" width="14.125" style="19" bestFit="1" customWidth="1"/>
    <col min="5" max="5" width="21.00390625" style="19" bestFit="1" customWidth="1"/>
    <col min="6" max="6" width="7.875" style="23" bestFit="1" customWidth="1"/>
    <col min="7" max="7" width="16.75390625" style="19" bestFit="1" customWidth="1"/>
    <col min="8" max="8" width="7.625" style="24" bestFit="1" customWidth="1"/>
    <col min="9" max="9" width="7.625" style="19" bestFit="1" customWidth="1"/>
    <col min="10" max="10" width="9.875" style="25" bestFit="1" customWidth="1"/>
    <col min="11" max="11" width="6.00390625" style="23" bestFit="1" customWidth="1"/>
    <col min="12" max="15" width="6.00390625" style="19" bestFit="1" customWidth="1"/>
    <col min="16" max="16384" width="9.125" style="19" customWidth="1"/>
  </cols>
  <sheetData>
    <row r="1" ht="16.5" thickBot="1">
      <c r="A1" s="49" t="s">
        <v>121</v>
      </c>
    </row>
    <row r="2" spans="1:15" s="13" customFormat="1" ht="39.75" customHeight="1" thickBot="1">
      <c r="A2" s="26" t="s">
        <v>6</v>
      </c>
      <c r="B2" s="43" t="s">
        <v>49</v>
      </c>
      <c r="C2" s="27" t="s">
        <v>2</v>
      </c>
      <c r="D2" s="27" t="s">
        <v>12</v>
      </c>
      <c r="E2" s="8" t="s">
        <v>22</v>
      </c>
      <c r="F2" s="8" t="s">
        <v>23</v>
      </c>
      <c r="G2" s="9" t="s">
        <v>7</v>
      </c>
      <c r="H2" s="10" t="s">
        <v>54</v>
      </c>
      <c r="I2" s="8" t="s">
        <v>17</v>
      </c>
      <c r="J2" s="11" t="s">
        <v>11</v>
      </c>
      <c r="K2" s="12" t="s">
        <v>51</v>
      </c>
      <c r="L2" s="12" t="s">
        <v>52</v>
      </c>
      <c r="M2" s="8" t="s">
        <v>53</v>
      </c>
      <c r="N2" s="8" t="s">
        <v>232</v>
      </c>
      <c r="O2" s="8" t="s">
        <v>233</v>
      </c>
    </row>
    <row r="3" spans="1:15" ht="12">
      <c r="A3" s="32">
        <v>1</v>
      </c>
      <c r="B3" s="40">
        <v>115</v>
      </c>
      <c r="C3" s="15" t="s">
        <v>18</v>
      </c>
      <c r="D3" s="33" t="s">
        <v>19</v>
      </c>
      <c r="E3" s="15" t="s">
        <v>39</v>
      </c>
      <c r="F3" s="40">
        <v>58</v>
      </c>
      <c r="G3" s="16" t="s">
        <v>3</v>
      </c>
      <c r="H3" s="45">
        <f aca="true" t="shared" si="0" ref="H3:H14">SUM(K3:O3)</f>
        <v>30</v>
      </c>
      <c r="I3" s="17">
        <f aca="true" t="shared" si="1" ref="I3:I14">COUNTIF(K3:O3,"&lt;&gt;-")</f>
        <v>5</v>
      </c>
      <c r="J3" s="18">
        <f aca="true" t="shared" si="2" ref="J3:J14">H3/I3</f>
        <v>6</v>
      </c>
      <c r="K3" s="46">
        <f ca="1">IF(ISERROR(INDIRECT((ADDRESS(MATCH($C3,Этап1!$C:$C,0),8,4,1,"Этап1")))),"-",INDIRECT((ADDRESS(MATCH($C3,Этап1!$C:$C,0),8,4,1,"Этап1"))))</f>
        <v>7</v>
      </c>
      <c r="L3" s="47">
        <f ca="1">IF(ISERROR(INDIRECT((ADDRESS(MATCH($C3,Этап2!$C:$C,0),8,4,1,"Этап2")))),"-",INDIRECT((ADDRESS(MATCH($C3,Этап2!$C:$C,0),8,4,1,"Этап2"))))</f>
        <v>7</v>
      </c>
      <c r="M3" s="47">
        <f ca="1">IF(ISERROR(INDIRECT((ADDRESS(MATCH($C3,Этап3!$C:$C,0),8,4,1,"Этап3")))),"-",INDIRECT((ADDRESS(MATCH($C3,Этап3!$C:$C,0),8,4,1,"Этап3"))))</f>
        <v>5</v>
      </c>
      <c r="N3" s="51">
        <f ca="1">IF(ISERROR(INDIRECT((ADDRESS(MATCH($C3,Этап4!$C:$C,0),8,4,1,"Этап4")))),"-",INDIRECT((ADDRESS(MATCH($C3,Этап4!$C:$C,0),8,4,1,"Этап4"))))</f>
        <v>7</v>
      </c>
      <c r="O3" s="51">
        <f ca="1">IF(ISERROR(INDIRECT((ADDRESS(MATCH($C3,Этап5!$C:$C,0),8,4,1,"Этап5")))),"-",INDIRECT((ADDRESS(MATCH($C3,Этап5!$C:$C,0),8,4,1,"Этап5"))))</f>
        <v>4</v>
      </c>
    </row>
    <row r="4" spans="1:15" ht="12">
      <c r="A4" s="32">
        <v>2</v>
      </c>
      <c r="B4" s="40">
        <v>2003</v>
      </c>
      <c r="C4" s="20" t="s">
        <v>214</v>
      </c>
      <c r="D4" s="21" t="s">
        <v>42</v>
      </c>
      <c r="E4" s="20" t="s">
        <v>84</v>
      </c>
      <c r="F4" s="41">
        <v>43</v>
      </c>
      <c r="G4" s="22" t="s">
        <v>3</v>
      </c>
      <c r="H4" s="45">
        <f t="shared" si="0"/>
        <v>28</v>
      </c>
      <c r="I4" s="17">
        <f t="shared" si="1"/>
        <v>4</v>
      </c>
      <c r="J4" s="18">
        <f t="shared" si="2"/>
        <v>7</v>
      </c>
      <c r="K4" s="46">
        <f ca="1">IF(ISERROR(INDIRECT((ADDRESS(MATCH($C4,Этап1!$C:$C,0),8,4,1,"Этап1")))),"-",INDIRECT((ADDRESS(MATCH($C4,Этап1!$C:$C,0),8,4,1,"Этап1"))))</f>
        <v>10</v>
      </c>
      <c r="L4" s="48" t="str">
        <f ca="1">IF(ISERROR(INDIRECT((ADDRESS(MATCH($C4,Этап2!$C:$C,0),8,4,1,"Этап2")))),"-",INDIRECT((ADDRESS(MATCH($C4,Этап2!$C:$C,0),8,4,1,"Этап2"))))</f>
        <v>-</v>
      </c>
      <c r="M4" s="48">
        <f ca="1">IF(ISERROR(INDIRECT((ADDRESS(MATCH($C4,Этап3!$C:$C,0),8,4,1,"Этап3")))),"-",INDIRECT((ADDRESS(MATCH($C4,Этап3!$C:$C,0),8,4,1,"Этап3"))))</f>
        <v>4</v>
      </c>
      <c r="N4" s="48">
        <f ca="1">IF(ISERROR(INDIRECT((ADDRESS(MATCH($C4,Этап4!$C:$C,0),8,4,1,"Этап4")))),"-",INDIRECT((ADDRESS(MATCH($C4,Этап4!$C:$C,0),8,4,1,"Этап4"))))</f>
        <v>6</v>
      </c>
      <c r="O4" s="48">
        <f ca="1">IF(ISERROR(INDIRECT((ADDRESS(MATCH($C4,Этап5!$C:$C,0),8,4,1,"Этап5")))),"-",INDIRECT((ADDRESS(MATCH($C4,Этап5!$C:$C,0),8,4,1,"Этап5"))))</f>
        <v>8</v>
      </c>
    </row>
    <row r="5" spans="1:15" ht="12">
      <c r="A5" s="32">
        <v>3</v>
      </c>
      <c r="B5" s="40">
        <v>3153</v>
      </c>
      <c r="C5" s="20" t="s">
        <v>40</v>
      </c>
      <c r="D5" s="21" t="s">
        <v>41</v>
      </c>
      <c r="E5" s="20"/>
      <c r="F5" s="41">
        <v>50</v>
      </c>
      <c r="G5" s="22" t="s">
        <v>97</v>
      </c>
      <c r="H5" s="45">
        <f t="shared" si="0"/>
        <v>28</v>
      </c>
      <c r="I5" s="17">
        <f t="shared" si="1"/>
        <v>5</v>
      </c>
      <c r="J5" s="18">
        <f t="shared" si="2"/>
        <v>5.6</v>
      </c>
      <c r="K5" s="46">
        <f ca="1">IF(ISERROR(INDIRECT((ADDRESS(MATCH($C5,Этап1!$C:$C,0),8,4,1,"Этап1")))),"-",INDIRECT((ADDRESS(MATCH($C5,Этап1!$C:$C,0),8,4,1,"Этап1"))))</f>
        <v>5</v>
      </c>
      <c r="L5" s="48">
        <f ca="1">IF(ISERROR(INDIRECT((ADDRESS(MATCH($C5,Этап2!$C:$C,0),8,4,1,"Этап2")))),"-",INDIRECT((ADDRESS(MATCH($C5,Этап2!$C:$C,0),8,4,1,"Этап2"))))</f>
        <v>6</v>
      </c>
      <c r="M5" s="48">
        <f ca="1">IF(ISERROR(INDIRECT((ADDRESS(MATCH($C5,Этап3!$C:$C,0),8,4,1,"Этап3")))),"-",INDIRECT((ADDRESS(MATCH($C5,Этап3!$C:$C,0),8,4,1,"Этап3"))))</f>
        <v>6</v>
      </c>
      <c r="N5" s="48">
        <f ca="1">IF(ISERROR(INDIRECT((ADDRESS(MATCH($C5,Этап4!$C:$C,0),8,4,1,"Этап4")))),"-",INDIRECT((ADDRESS(MATCH($C5,Этап4!$C:$C,0),8,4,1,"Этап4"))))</f>
        <v>5</v>
      </c>
      <c r="O5" s="48">
        <f ca="1">IF(ISERROR(INDIRECT((ADDRESS(MATCH($C5,Этап5!$C:$C,0),8,4,1,"Этап5")))),"-",INDIRECT((ADDRESS(MATCH($C5,Этап5!$C:$C,0),8,4,1,"Этап5"))))</f>
        <v>6</v>
      </c>
    </row>
    <row r="6" spans="1:15" ht="12">
      <c r="A6" s="14">
        <v>4</v>
      </c>
      <c r="B6" s="40">
        <v>3525</v>
      </c>
      <c r="C6" s="20" t="s">
        <v>215</v>
      </c>
      <c r="D6" s="21" t="s">
        <v>216</v>
      </c>
      <c r="E6" s="20"/>
      <c r="F6" s="41">
        <v>43</v>
      </c>
      <c r="G6" s="22" t="s">
        <v>99</v>
      </c>
      <c r="H6" s="45">
        <f t="shared" si="0"/>
        <v>27</v>
      </c>
      <c r="I6" s="17">
        <f t="shared" si="1"/>
        <v>4</v>
      </c>
      <c r="J6" s="18">
        <f t="shared" si="2"/>
        <v>6.75</v>
      </c>
      <c r="K6" s="46">
        <f ca="1">IF(ISERROR(INDIRECT((ADDRESS(MATCH($C6,Этап1!$C:$C,0),8,4,1,"Этап1")))),"-",INDIRECT((ADDRESS(MATCH($C6,Этап1!$C:$C,0),8,4,1,"Этап1"))))</f>
        <v>9</v>
      </c>
      <c r="L6" s="48" t="str">
        <f ca="1">IF(ISERROR(INDIRECT((ADDRESS(MATCH($C6,Этап2!$C:$C,0),8,4,1,"Этап2")))),"-",INDIRECT((ADDRESS(MATCH($C6,Этап2!$C:$C,0),8,4,1,"Этап2"))))</f>
        <v>-</v>
      </c>
      <c r="M6" s="48">
        <f ca="1">IF(ISERROR(INDIRECT((ADDRESS(MATCH($C6,Этап3!$C:$C,0),8,4,1,"Этап3")))),"-",INDIRECT((ADDRESS(MATCH($C6,Этап3!$C:$C,0),8,4,1,"Этап3"))))</f>
        <v>7</v>
      </c>
      <c r="N6" s="48">
        <f ca="1">IF(ISERROR(INDIRECT((ADDRESS(MATCH($C6,Этап4!$C:$C,0),8,4,1,"Этап4")))),"-",INDIRECT((ADDRESS(MATCH($C6,Этап4!$C:$C,0),8,4,1,"Этап4"))))</f>
        <v>4</v>
      </c>
      <c r="O6" s="48">
        <f ca="1">IF(ISERROR(INDIRECT((ADDRESS(MATCH($C6,Этап5!$C:$C,0),8,4,1,"Этап5")))),"-",INDIRECT((ADDRESS(MATCH($C6,Этап5!$C:$C,0),8,4,1,"Этап5"))))</f>
        <v>7</v>
      </c>
    </row>
    <row r="7" spans="1:15" ht="12">
      <c r="A7" s="14">
        <v>5</v>
      </c>
      <c r="B7" s="42">
        <v>5156</v>
      </c>
      <c r="C7" s="20" t="s">
        <v>16</v>
      </c>
      <c r="D7" s="20" t="s">
        <v>217</v>
      </c>
      <c r="E7" s="20"/>
      <c r="F7" s="42">
        <v>44</v>
      </c>
      <c r="G7" s="20" t="s">
        <v>98</v>
      </c>
      <c r="H7" s="45">
        <f t="shared" si="0"/>
        <v>19</v>
      </c>
      <c r="I7" s="17">
        <f t="shared" si="1"/>
        <v>4</v>
      </c>
      <c r="J7" s="18">
        <f t="shared" si="2"/>
        <v>4.75</v>
      </c>
      <c r="K7" s="46">
        <f ca="1">IF(ISERROR(INDIRECT((ADDRESS(MATCH($C7,Этап1!$C:$C,0),8,4,1,"Этап1")))),"-",INDIRECT((ADDRESS(MATCH($C7,Этап1!$C:$C,0),8,4,1,"Этап1"))))</f>
        <v>8</v>
      </c>
      <c r="L7" s="48">
        <f ca="1">IF(ISERROR(INDIRECT((ADDRESS(MATCH($C7,Этап2!$C:$C,0),8,4,1,"Этап2")))),"-",INDIRECT((ADDRESS(MATCH($C7,Этап2!$C:$C,0),8,4,1,"Этап2"))))</f>
        <v>5</v>
      </c>
      <c r="M7" s="48" t="str">
        <f ca="1">IF(ISERROR(INDIRECT((ADDRESS(MATCH($C7,Этап3!$C:$C,0),8,4,1,"Этап3")))),"-",INDIRECT((ADDRESS(MATCH($C7,Этап3!$C:$C,0),8,4,1,"Этап3"))))</f>
        <v>-</v>
      </c>
      <c r="N7" s="48">
        <f ca="1">IF(ISERROR(INDIRECT((ADDRESS(MATCH($C7,Этап4!$C:$C,0),8,4,1,"Этап4")))),"-",INDIRECT((ADDRESS(MATCH($C7,Этап4!$C:$C,0),8,4,1,"Этап4"))))</f>
        <v>1</v>
      </c>
      <c r="O7" s="48">
        <f ca="1">IF(ISERROR(INDIRECT((ADDRESS(MATCH($C7,Этап5!$C:$C,0),8,4,1,"Этап5")))),"-",INDIRECT((ADDRESS(MATCH($C7,Этап5!$C:$C,0),8,4,1,"Этап5"))))</f>
        <v>5</v>
      </c>
    </row>
    <row r="8" spans="1:15" ht="12">
      <c r="A8" s="14">
        <v>6</v>
      </c>
      <c r="B8" s="42">
        <v>0</v>
      </c>
      <c r="C8" s="20" t="s">
        <v>131</v>
      </c>
      <c r="D8" s="20"/>
      <c r="E8" s="20"/>
      <c r="F8" s="42"/>
      <c r="G8" s="20"/>
      <c r="H8" s="45">
        <f>SUM(K8:O8)</f>
        <v>16</v>
      </c>
      <c r="I8" s="17">
        <f>COUNTIF(K8:O8,"&lt;&gt;-")</f>
        <v>5</v>
      </c>
      <c r="J8" s="18">
        <f>H8/I8</f>
        <v>3.2</v>
      </c>
      <c r="K8" s="46">
        <f ca="1">IF(ISERROR(INDIRECT((ADDRESS(MATCH($C8,Этап1!$C:$C,0),8,4,1,"Этап1")))),"-",INDIRECT((ADDRESS(MATCH($C8,Этап1!$C:$C,0),8,4,1,"Этап1"))))</f>
        <v>3</v>
      </c>
      <c r="L8" s="48">
        <f ca="1">IF(ISERROR(INDIRECT((ADDRESS(MATCH($C8,Этап2!$C:$C,0),8,4,1,"Этап2")))),"-",INDIRECT((ADDRESS(MATCH($C8,Этап2!$C:$C,0),8,4,1,"Этап2"))))</f>
        <v>4</v>
      </c>
      <c r="M8" s="48">
        <f ca="1">IF(ISERROR(INDIRECT((ADDRESS(MATCH($C8,Этап3!$C:$C,0),8,4,1,"Этап3")))),"-",INDIRECT((ADDRESS(MATCH($C8,Этап3!$C:$C,0),8,4,1,"Этап3"))))</f>
        <v>3</v>
      </c>
      <c r="N8" s="48">
        <f ca="1">IF(ISERROR(INDIRECT((ADDRESS(MATCH($C8,Этап4!$C:$C,0),8,4,1,"Этап4")))),"-",INDIRECT((ADDRESS(MATCH($C8,Этап4!$C:$C,0),8,4,1,"Этап4"))))</f>
        <v>3</v>
      </c>
      <c r="O8" s="48">
        <f ca="1">IF(ISERROR(INDIRECT((ADDRESS(MATCH($C8,Этап5!$C:$C,0),8,4,1,"Этап5")))),"-",INDIRECT((ADDRESS(MATCH($C8,Этап5!$C:$C,0),8,4,1,"Этап5"))))</f>
        <v>3</v>
      </c>
    </row>
    <row r="9" spans="1:15" ht="12">
      <c r="A9" s="14">
        <v>7</v>
      </c>
      <c r="B9" s="42">
        <v>6169</v>
      </c>
      <c r="C9" s="20" t="s">
        <v>250</v>
      </c>
      <c r="D9" s="20" t="s">
        <v>251</v>
      </c>
      <c r="E9" s="20"/>
      <c r="F9" s="42">
        <v>46</v>
      </c>
      <c r="G9" s="20" t="s">
        <v>140</v>
      </c>
      <c r="H9" s="45">
        <f t="shared" si="0"/>
        <v>16</v>
      </c>
      <c r="I9" s="17">
        <f t="shared" si="1"/>
        <v>3</v>
      </c>
      <c r="J9" s="18">
        <f t="shared" si="2"/>
        <v>5.333333333333333</v>
      </c>
      <c r="K9" s="46">
        <f ca="1">IF(ISERROR(INDIRECT((ADDRESS(MATCH($C9,Этап1!$C:$C,0),8,4,1,"Этап1")))),"-",INDIRECT((ADDRESS(MATCH($C9,Этап1!$C:$C,0),8,4,1,"Этап1"))))</f>
        <v>6</v>
      </c>
      <c r="L9" s="48">
        <f ca="1">IF(ISERROR(INDIRECT((ADDRESS(MATCH($C9,Этап2!$C:$C,0),8,4,1,"Этап2")))),"-",INDIRECT((ADDRESS(MATCH($C9,Этап2!$C:$C,0),8,4,1,"Этап2"))))</f>
        <v>8</v>
      </c>
      <c r="M9" s="48">
        <f ca="1">IF(ISERROR(INDIRECT((ADDRESS(MATCH($C9,Этап3!$C:$C,0),8,4,1,"Этап3")))),"-",INDIRECT((ADDRESS(MATCH($C9,Этап3!$C:$C,0),8,4,1,"Этап3"))))</f>
        <v>2</v>
      </c>
      <c r="N9" s="48" t="str">
        <f ca="1">IF(ISERROR(INDIRECT((ADDRESS(MATCH($C9,Этап4!$C:$C,0),8,4,1,"Этап4")))),"-",INDIRECT((ADDRESS(MATCH($C9,Этап4!$C:$C,0),8,4,1,"Этап4"))))</f>
        <v>-</v>
      </c>
      <c r="O9" s="48" t="str">
        <f ca="1">IF(ISERROR(INDIRECT((ADDRESS(MATCH($C9,Этап5!$C:$C,0),8,4,1,"Этап5")))),"-",INDIRECT((ADDRESS(MATCH($C9,Этап5!$C:$C,0),8,4,1,"Этап5"))))</f>
        <v>-</v>
      </c>
    </row>
    <row r="10" spans="1:15" ht="12">
      <c r="A10" s="14">
        <v>8</v>
      </c>
      <c r="B10" s="42">
        <v>6824</v>
      </c>
      <c r="C10" s="20" t="s">
        <v>252</v>
      </c>
      <c r="D10" s="20" t="s">
        <v>253</v>
      </c>
      <c r="E10" s="20"/>
      <c r="F10" s="42">
        <v>42</v>
      </c>
      <c r="G10" s="20" t="s">
        <v>3</v>
      </c>
      <c r="H10" s="45">
        <f t="shared" si="0"/>
        <v>7</v>
      </c>
      <c r="I10" s="17">
        <f t="shared" si="1"/>
        <v>4</v>
      </c>
      <c r="J10" s="18">
        <f t="shared" si="2"/>
        <v>1.75</v>
      </c>
      <c r="K10" s="46" t="str">
        <f ca="1">IF(ISERROR(INDIRECT((ADDRESS(MATCH($C10,Этап1!$C:$C,0),8,4,1,"Этап1")))),"-",INDIRECT((ADDRESS(MATCH($C10,Этап1!$C:$C,0),8,4,1,"Этап1"))))</f>
        <v>-</v>
      </c>
      <c r="L10" s="48">
        <f ca="1">IF(ISERROR(INDIRECT((ADDRESS(MATCH($C10,Этап2!$C:$C,0),8,4,1,"Этап2")))),"-",INDIRECT((ADDRESS(MATCH($C10,Этап2!$C:$C,0),8,4,1,"Этап2"))))</f>
        <v>3</v>
      </c>
      <c r="M10" s="48">
        <f ca="1">IF(ISERROR(INDIRECT((ADDRESS(MATCH($C10,Этап3!$C:$C,0),8,4,1,"Этап3")))),"-",INDIRECT((ADDRESS(MATCH($C10,Этап3!$C:$C,0),8,4,1,"Этап3"))))</f>
        <v>1</v>
      </c>
      <c r="N10" s="48">
        <f ca="1">IF(ISERROR(INDIRECT((ADDRESS(MATCH($C10,Этап4!$C:$C,0),8,4,1,"Этап4")))),"-",INDIRECT((ADDRESS(MATCH($C10,Этап4!$C:$C,0),8,4,1,"Этап4"))))</f>
        <v>2</v>
      </c>
      <c r="O10" s="48">
        <f ca="1">IF(ISERROR(INDIRECT((ADDRESS(MATCH($C10,Этап5!$C:$C,0),8,4,1,"Этап5")))),"-",INDIRECT((ADDRESS(MATCH($C10,Этап5!$C:$C,0),8,4,1,"Этап5"))))</f>
        <v>1</v>
      </c>
    </row>
    <row r="11" spans="1:15" ht="12">
      <c r="A11" s="14">
        <v>9</v>
      </c>
      <c r="B11" s="42">
        <v>3149</v>
      </c>
      <c r="C11" s="20" t="s">
        <v>218</v>
      </c>
      <c r="D11" s="20" t="s">
        <v>219</v>
      </c>
      <c r="E11" s="20" t="s">
        <v>220</v>
      </c>
      <c r="F11" s="42">
        <v>44</v>
      </c>
      <c r="G11" s="20" t="s">
        <v>221</v>
      </c>
      <c r="H11" s="45">
        <f t="shared" si="0"/>
        <v>6</v>
      </c>
      <c r="I11" s="17">
        <f t="shared" si="1"/>
        <v>2</v>
      </c>
      <c r="J11" s="18">
        <f t="shared" si="2"/>
        <v>3</v>
      </c>
      <c r="K11" s="46">
        <f ca="1">IF(ISERROR(INDIRECT((ADDRESS(MATCH($C11,Этап1!$C:$C,0),8,4,1,"Этап1")))),"-",INDIRECT((ADDRESS(MATCH($C11,Этап1!$C:$C,0),8,4,1,"Этап1"))))</f>
        <v>4</v>
      </c>
      <c r="L11" s="48" t="str">
        <f ca="1">IF(ISERROR(INDIRECT((ADDRESS(MATCH($C11,Этап2!$C:$C,0),8,4,1,"Этап2")))),"-",INDIRECT((ADDRESS(MATCH($C11,Этап2!$C:$C,0),8,4,1,"Этап2"))))</f>
        <v>-</v>
      </c>
      <c r="M11" s="48" t="str">
        <f ca="1">IF(ISERROR(INDIRECT((ADDRESS(MATCH($C11,Этап3!$C:$C,0),8,4,1,"Этап3")))),"-",INDIRECT((ADDRESS(MATCH($C11,Этап3!$C:$C,0),8,4,1,"Этап3"))))</f>
        <v>-</v>
      </c>
      <c r="N11" s="48" t="str">
        <f ca="1">IF(ISERROR(INDIRECT((ADDRESS(MATCH($C11,Этап4!$C:$C,0),8,4,1,"Этап4")))),"-",INDIRECT((ADDRESS(MATCH($C11,Этап4!$C:$C,0),8,4,1,"Этап4"))))</f>
        <v>-</v>
      </c>
      <c r="O11" s="48">
        <f ca="1">IF(ISERROR(INDIRECT((ADDRESS(MATCH($C11,Этап5!$C:$C,0),8,4,1,"Этап5")))),"-",INDIRECT((ADDRESS(MATCH($C11,Этап5!$C:$C,0),8,4,1,"Этап5"))))</f>
        <v>2</v>
      </c>
    </row>
    <row r="12" spans="1:15" ht="12">
      <c r="A12" s="14">
        <v>10</v>
      </c>
      <c r="B12" s="42">
        <v>6671</v>
      </c>
      <c r="C12" s="20" t="s">
        <v>101</v>
      </c>
      <c r="D12" s="20"/>
      <c r="E12" s="20" t="s">
        <v>116</v>
      </c>
      <c r="F12" s="42">
        <v>57</v>
      </c>
      <c r="G12" s="20" t="s">
        <v>15</v>
      </c>
      <c r="H12" s="45">
        <f t="shared" si="0"/>
        <v>3</v>
      </c>
      <c r="I12" s="17">
        <f t="shared" si="1"/>
        <v>2</v>
      </c>
      <c r="J12" s="18">
        <f t="shared" si="2"/>
        <v>1.5</v>
      </c>
      <c r="K12" s="46">
        <f ca="1">IF(ISERROR(INDIRECT((ADDRESS(MATCH($C12,Этап1!$C:$C,0),8,4,1,"Этап1")))),"-",INDIRECT((ADDRESS(MATCH($C12,Этап1!$C:$C,0),8,4,1,"Этап1"))))</f>
        <v>2</v>
      </c>
      <c r="L12" s="48">
        <f ca="1">IF(ISERROR(INDIRECT((ADDRESS(MATCH($C12,Этап2!$C:$C,0),8,4,1,"Этап2")))),"-",INDIRECT((ADDRESS(MATCH($C12,Этап2!$C:$C,0),8,4,1,"Этап2"))))</f>
        <v>1</v>
      </c>
      <c r="M12" s="48" t="str">
        <f ca="1">IF(ISERROR(INDIRECT((ADDRESS(MATCH($C12,Этап3!$C:$C,0),8,4,1,"Этап3")))),"-",INDIRECT((ADDRESS(MATCH($C12,Этап3!$C:$C,0),8,4,1,"Этап3"))))</f>
        <v>-</v>
      </c>
      <c r="N12" s="48" t="str">
        <f ca="1">IF(ISERROR(INDIRECT((ADDRESS(MATCH($C12,Этап4!$C:$C,0),8,4,1,"Этап4")))),"-",INDIRECT((ADDRESS(MATCH($C12,Этап4!$C:$C,0),8,4,1,"Этап4"))))</f>
        <v>-</v>
      </c>
      <c r="O12" s="48" t="str">
        <f ca="1">IF(ISERROR(INDIRECT((ADDRESS(MATCH($C12,Этап5!$C:$C,0),8,4,1,"Этап5")))),"-",INDIRECT((ADDRESS(MATCH($C12,Этап5!$C:$C,0),8,4,1,"Этап5"))))</f>
        <v>-</v>
      </c>
    </row>
    <row r="13" spans="1:15" ht="12">
      <c r="A13" s="14">
        <v>11</v>
      </c>
      <c r="B13" s="42">
        <v>0</v>
      </c>
      <c r="C13" s="20" t="s">
        <v>254</v>
      </c>
      <c r="D13" s="20"/>
      <c r="E13" s="20"/>
      <c r="F13" s="42"/>
      <c r="G13" s="20"/>
      <c r="H13" s="45">
        <f t="shared" si="0"/>
        <v>2</v>
      </c>
      <c r="I13" s="17">
        <f t="shared" si="1"/>
        <v>1</v>
      </c>
      <c r="J13" s="18">
        <f t="shared" si="2"/>
        <v>2</v>
      </c>
      <c r="K13" s="46" t="str">
        <f ca="1">IF(ISERROR(INDIRECT((ADDRESS(MATCH($C13,Этап1!$C:$C,0),8,4,1,"Этап1")))),"-",INDIRECT((ADDRESS(MATCH($C13,Этап1!$C:$C,0),8,4,1,"Этап1"))))</f>
        <v>-</v>
      </c>
      <c r="L13" s="48">
        <f ca="1">IF(ISERROR(INDIRECT((ADDRESS(MATCH($C13,Этап2!$C:$C,0),8,4,1,"Этап2")))),"-",INDIRECT((ADDRESS(MATCH($C13,Этап2!$C:$C,0),8,4,1,"Этап2"))))</f>
        <v>2</v>
      </c>
      <c r="M13" s="48" t="str">
        <f ca="1">IF(ISERROR(INDIRECT((ADDRESS(MATCH($C13,Этап3!$C:$C,0),8,4,1,"Этап3")))),"-",INDIRECT((ADDRESS(MATCH($C13,Этап3!$C:$C,0),8,4,1,"Этап3"))))</f>
        <v>-</v>
      </c>
      <c r="N13" s="48" t="str">
        <f ca="1">IF(ISERROR(INDIRECT((ADDRESS(MATCH($C13,Этап4!$C:$C,0),8,4,1,"Этап4")))),"-",INDIRECT((ADDRESS(MATCH($C13,Этап4!$C:$C,0),8,4,1,"Этап4"))))</f>
        <v>-</v>
      </c>
      <c r="O13" s="48" t="str">
        <f ca="1">IF(ISERROR(INDIRECT((ADDRESS(MATCH($C13,Этап5!$C:$C,0),8,4,1,"Этап5")))),"-",INDIRECT((ADDRESS(MATCH($C13,Этап5!$C:$C,0),8,4,1,"Этап5"))))</f>
        <v>-</v>
      </c>
    </row>
    <row r="14" spans="1:15" ht="12">
      <c r="A14" s="14">
        <v>12</v>
      </c>
      <c r="B14" s="42">
        <v>0</v>
      </c>
      <c r="C14" s="20" t="s">
        <v>222</v>
      </c>
      <c r="D14" s="20"/>
      <c r="E14" s="20"/>
      <c r="F14" s="42">
        <v>40</v>
      </c>
      <c r="G14" s="20"/>
      <c r="H14" s="45">
        <f t="shared" si="0"/>
        <v>1</v>
      </c>
      <c r="I14" s="17">
        <f t="shared" si="1"/>
        <v>1</v>
      </c>
      <c r="J14" s="18">
        <f t="shared" si="2"/>
        <v>1</v>
      </c>
      <c r="K14" s="46">
        <f ca="1">IF(ISERROR(INDIRECT((ADDRESS(MATCH($C14,Этап1!$C:$C,0),8,4,1,"Этап1")))),"-",INDIRECT((ADDRESS(MATCH($C14,Этап1!$C:$C,0),8,4,1,"Этап1"))))</f>
        <v>1</v>
      </c>
      <c r="L14" s="48" t="str">
        <f ca="1">IF(ISERROR(INDIRECT((ADDRESS(MATCH($C14,Этап2!$C:$C,0),8,4,1,"Этап2")))),"-",INDIRECT((ADDRESS(MATCH($C14,Этап2!$C:$C,0),8,4,1,"Этап2"))))</f>
        <v>-</v>
      </c>
      <c r="M14" s="48" t="str">
        <f ca="1">IF(ISERROR(INDIRECT((ADDRESS(MATCH($C14,Этап3!$C:$C,0),8,4,1,"Этап3")))),"-",INDIRECT((ADDRESS(MATCH($C14,Этап3!$C:$C,0),8,4,1,"Этап3"))))</f>
        <v>-</v>
      </c>
      <c r="N14" s="48" t="str">
        <f ca="1">IF(ISERROR(INDIRECT((ADDRESS(MATCH($C14,Этап4!$C:$C,0),8,4,1,"Этап4")))),"-",INDIRECT((ADDRESS(MATCH($C14,Этап4!$C:$C,0),8,4,1,"Этап4"))))</f>
        <v>-</v>
      </c>
      <c r="O14" s="48" t="str">
        <f ca="1">IF(ISERROR(INDIRECT((ADDRESS(MATCH($C14,Этап5!$C:$C,0),8,4,1,"Этап5")))),"-",INDIRECT((ADDRESS(MATCH($C14,Этап5!$C:$C,0),8,4,1,"Этап5"))))</f>
        <v>-</v>
      </c>
    </row>
  </sheetData>
  <conditionalFormatting sqref="G2">
    <cfRule type="expression" priority="1" dxfId="0" stopIfTrue="1">
      <formula>ISERROR($K$11)</formula>
    </cfRule>
  </conditionalFormatting>
  <conditionalFormatting sqref="H2:J2">
    <cfRule type="expression" priority="2" dxfId="0" stopIfTrue="1">
      <formula>ISERROR(#REF!)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71"/>
  <sheetViews>
    <sheetView workbookViewId="0" topLeftCell="A1">
      <pane ySplit="2" topLeftCell="BM3" activePane="bottomLeft" state="frozen"/>
      <selection pane="topLeft" activeCell="A1" sqref="A1"/>
      <selection pane="bottomLeft" activeCell="A15" sqref="A15"/>
    </sheetView>
  </sheetViews>
  <sheetFormatPr defaultColWidth="9.00390625" defaultRowHeight="12.75"/>
  <cols>
    <col min="1" max="1" width="6.375" style="29" bestFit="1" customWidth="1"/>
    <col min="2" max="2" width="6.375" style="29" customWidth="1"/>
    <col min="3" max="3" width="22.00390625" style="28" bestFit="1" customWidth="1"/>
    <col min="4" max="4" width="15.25390625" style="28" bestFit="1" customWidth="1"/>
    <col min="5" max="5" width="27.125" style="28" bestFit="1" customWidth="1"/>
    <col min="6" max="6" width="7.875" style="29" bestFit="1" customWidth="1"/>
    <col min="7" max="7" width="16.25390625" style="28" bestFit="1" customWidth="1"/>
    <col min="8" max="8" width="7.625" style="30" bestFit="1" customWidth="1"/>
    <col min="9" max="9" width="7.625" style="28" bestFit="1" customWidth="1"/>
    <col min="10" max="10" width="9.875" style="31" bestFit="1" customWidth="1"/>
    <col min="11" max="11" width="6.00390625" style="23" bestFit="1" customWidth="1"/>
    <col min="12" max="15" width="6.00390625" style="19" bestFit="1" customWidth="1"/>
    <col min="16" max="21" width="9.125" style="19" customWidth="1"/>
    <col min="22" max="16384" width="9.125" style="28" customWidth="1"/>
  </cols>
  <sheetData>
    <row r="1" spans="1:10" ht="16.5" thickBot="1">
      <c r="A1" s="49" t="s">
        <v>122</v>
      </c>
      <c r="B1" s="23"/>
      <c r="C1" s="19"/>
      <c r="D1" s="19"/>
      <c r="E1" s="19"/>
      <c r="F1" s="23"/>
      <c r="G1" s="19"/>
      <c r="H1" s="24"/>
      <c r="I1" s="19"/>
      <c r="J1" s="25"/>
    </row>
    <row r="2" spans="1:15" s="13" customFormat="1" ht="39.75" customHeight="1" thickBot="1">
      <c r="A2" s="26" t="s">
        <v>6</v>
      </c>
      <c r="B2" s="43" t="s">
        <v>49</v>
      </c>
      <c r="C2" s="27" t="s">
        <v>2</v>
      </c>
      <c r="D2" s="27" t="s">
        <v>12</v>
      </c>
      <c r="E2" s="8" t="s">
        <v>22</v>
      </c>
      <c r="F2" s="8" t="s">
        <v>23</v>
      </c>
      <c r="G2" s="9" t="s">
        <v>7</v>
      </c>
      <c r="H2" s="10" t="s">
        <v>54</v>
      </c>
      <c r="I2" s="8" t="s">
        <v>17</v>
      </c>
      <c r="J2" s="11" t="s">
        <v>11</v>
      </c>
      <c r="K2" s="12" t="s">
        <v>51</v>
      </c>
      <c r="L2" s="12" t="s">
        <v>52</v>
      </c>
      <c r="M2" s="8" t="s">
        <v>53</v>
      </c>
      <c r="N2" s="8" t="s">
        <v>232</v>
      </c>
      <c r="O2" s="8" t="s">
        <v>233</v>
      </c>
    </row>
    <row r="3" spans="1:15" ht="12">
      <c r="A3" s="32">
        <v>1</v>
      </c>
      <c r="B3" s="40">
        <v>6708</v>
      </c>
      <c r="C3" s="15" t="s">
        <v>133</v>
      </c>
      <c r="D3" s="33" t="s">
        <v>223</v>
      </c>
      <c r="E3" s="15" t="s">
        <v>137</v>
      </c>
      <c r="F3" s="40">
        <v>15</v>
      </c>
      <c r="G3" s="16" t="s">
        <v>14</v>
      </c>
      <c r="H3" s="45">
        <f aca="true" t="shared" si="0" ref="H3:H14">SUM(K3:O3)</f>
        <v>21</v>
      </c>
      <c r="I3" s="17">
        <f aca="true" t="shared" si="1" ref="I3:I14">COUNTIF(K3:O3,"&lt;&gt;-")</f>
        <v>5</v>
      </c>
      <c r="J3" s="18">
        <f aca="true" t="shared" si="2" ref="J3:J14">H3/I3</f>
        <v>4.2</v>
      </c>
      <c r="K3" s="46">
        <f ca="1">IF(ISERROR(INDIRECT((ADDRESS(MATCH($C3,Этап1!$C:$C,0),8,4,1,"Этап1")))),"-",INDIRECT((ADDRESS(MATCH($C3,Этап1!$C:$C,0),8,4,1,"Этап1"))))</f>
        <v>9</v>
      </c>
      <c r="L3" s="47">
        <f ca="1">IF(ISERROR(INDIRECT((ADDRESS(MATCH($C3,Этап2!$C:$C,0),8,4,1,"Этап2")))),"-",INDIRECT((ADDRESS(MATCH($C3,Этап2!$C:$C,0),8,4,1,"Этап2"))))</f>
        <v>4</v>
      </c>
      <c r="M3" s="47">
        <f ca="1">IF(ISERROR(INDIRECT((ADDRESS(MATCH($C3,Этап3!$C:$C,0),8,4,1,"Этап3")))),"-",INDIRECT((ADDRESS(MATCH($C3,Этап3!$C:$C,0),8,4,1,"Этап3"))))</f>
        <v>4</v>
      </c>
      <c r="N3" s="51">
        <f ca="1">IF(ISERROR(INDIRECT((ADDRESS(MATCH($C3,Этап4!$C:$C,0),8,4,1,"Этап4")))),"-",INDIRECT((ADDRESS(MATCH($C3,Этап4!$C:$C,0),8,4,1,"Этап4"))))</f>
        <v>3</v>
      </c>
      <c r="O3" s="48">
        <f ca="1">IF(ISERROR(INDIRECT((ADDRESS(MATCH($C3,Этап5!$C:$C,0),8,4,1,"Этап5")))),"-",INDIRECT((ADDRESS(MATCH($C3,Этап5!$C:$C,0),8,4,1,"Этап5"))))</f>
        <v>1</v>
      </c>
    </row>
    <row r="4" spans="1:15" ht="12">
      <c r="A4" s="32">
        <v>2</v>
      </c>
      <c r="B4" s="40">
        <v>1092</v>
      </c>
      <c r="C4" s="20" t="s">
        <v>25</v>
      </c>
      <c r="D4" s="21" t="s">
        <v>28</v>
      </c>
      <c r="E4" s="20" t="s">
        <v>63</v>
      </c>
      <c r="F4" s="41">
        <v>29</v>
      </c>
      <c r="G4" s="22" t="s">
        <v>140</v>
      </c>
      <c r="H4" s="45">
        <f t="shared" si="0"/>
        <v>19</v>
      </c>
      <c r="I4" s="17">
        <f t="shared" si="1"/>
        <v>5</v>
      </c>
      <c r="J4" s="18">
        <f t="shared" si="2"/>
        <v>3.8</v>
      </c>
      <c r="K4" s="46">
        <f ca="1">IF(ISERROR(INDIRECT((ADDRESS(MATCH($C4,Этап1!$C:$C,0),8,4,1,"Этап1")))),"-",INDIRECT((ADDRESS(MATCH($C4,Этап1!$C:$C,0),8,4,1,"Этап1"))))</f>
        <v>8</v>
      </c>
      <c r="L4" s="48">
        <f ca="1">IF(ISERROR(INDIRECT((ADDRESS(MATCH($C4,Этап2!$C:$C,0),8,4,1,"Этап2")))),"-",INDIRECT((ADDRESS(MATCH($C4,Этап2!$C:$C,0),8,4,1,"Этап2"))))</f>
        <v>3</v>
      </c>
      <c r="M4" s="48">
        <f ca="1">IF(ISERROR(INDIRECT((ADDRESS(MATCH($C4,Этап3!$C:$C,0),8,4,1,"Этап3")))),"-",INDIRECT((ADDRESS(MATCH($C4,Этап3!$C:$C,0),8,4,1,"Этап3"))))</f>
        <v>3</v>
      </c>
      <c r="N4" s="48">
        <f ca="1">IF(ISERROR(INDIRECT((ADDRESS(MATCH($C4,Этап4!$C:$C,0),8,4,1,"Этап4")))),"-",INDIRECT((ADDRESS(MATCH($C4,Этап4!$C:$C,0),8,4,1,"Этап4"))))</f>
        <v>2</v>
      </c>
      <c r="O4" s="48">
        <f ca="1">IF(ISERROR(INDIRECT((ADDRESS(MATCH($C4,Этап5!$C:$C,0),8,4,1,"Этап5")))),"-",INDIRECT((ADDRESS(MATCH($C4,Этап5!$C:$C,0),8,4,1,"Этап5"))))</f>
        <v>3</v>
      </c>
    </row>
    <row r="5" spans="1:15" ht="12">
      <c r="A5" s="32">
        <v>3</v>
      </c>
      <c r="B5" s="40">
        <v>7341</v>
      </c>
      <c r="C5" s="20" t="s">
        <v>224</v>
      </c>
      <c r="D5" s="21" t="s">
        <v>225</v>
      </c>
      <c r="E5" s="20"/>
      <c r="F5" s="41">
        <v>31</v>
      </c>
      <c r="G5" s="22" t="s">
        <v>140</v>
      </c>
      <c r="H5" s="45">
        <f t="shared" si="0"/>
        <v>7</v>
      </c>
      <c r="I5" s="17">
        <f t="shared" si="1"/>
        <v>1</v>
      </c>
      <c r="J5" s="18">
        <f t="shared" si="2"/>
        <v>7</v>
      </c>
      <c r="K5" s="46">
        <f ca="1">IF(ISERROR(INDIRECT((ADDRESS(MATCH($C5,Этап1!$C:$C,0),8,4,1,"Этап1")))),"-",INDIRECT((ADDRESS(MATCH($C5,Этап1!$C:$C,0),8,4,1,"Этап1"))))</f>
        <v>7</v>
      </c>
      <c r="L5" s="48" t="str">
        <f ca="1">IF(ISERROR(INDIRECT((ADDRESS(MATCH($C5,Этап2!$C:$C,0),8,4,1,"Этап2")))),"-",INDIRECT((ADDRESS(MATCH($C5,Этап2!$C:$C,0),8,4,1,"Этап2"))))</f>
        <v>-</v>
      </c>
      <c r="M5" s="48" t="str">
        <f ca="1">IF(ISERROR(INDIRECT((ADDRESS(MATCH($C5,Этап3!$C:$C,0),8,4,1,"Этап3")))),"-",INDIRECT((ADDRESS(MATCH($C5,Этап3!$C:$C,0),8,4,1,"Этап3"))))</f>
        <v>-</v>
      </c>
      <c r="N5" s="48" t="str">
        <f ca="1">IF(ISERROR(INDIRECT((ADDRESS(MATCH($C5,Этап4!$C:$C,0),8,4,1,"Этап4")))),"-",INDIRECT((ADDRESS(MATCH($C5,Этап4!$C:$C,0),8,4,1,"Этап4"))))</f>
        <v>-</v>
      </c>
      <c r="O5" s="48" t="str">
        <f ca="1">IF(ISERROR(INDIRECT((ADDRESS(MATCH($C5,Этап5!$C:$C,0),8,4,1,"Этап5")))),"-",INDIRECT((ADDRESS(MATCH($C5,Этап5!$C:$C,0),8,4,1,"Этап5"))))</f>
        <v>-</v>
      </c>
    </row>
    <row r="6" spans="1:15" ht="12">
      <c r="A6" s="14">
        <v>4</v>
      </c>
      <c r="B6" s="42">
        <v>5126</v>
      </c>
      <c r="C6" s="20" t="s">
        <v>104</v>
      </c>
      <c r="D6" s="20" t="s">
        <v>105</v>
      </c>
      <c r="E6" s="20"/>
      <c r="F6" s="42">
        <v>30</v>
      </c>
      <c r="G6" s="20" t="s">
        <v>3</v>
      </c>
      <c r="H6" s="45">
        <f t="shared" si="0"/>
        <v>6</v>
      </c>
      <c r="I6" s="17">
        <f t="shared" si="1"/>
        <v>4</v>
      </c>
      <c r="J6" s="18">
        <f t="shared" si="2"/>
        <v>1.5</v>
      </c>
      <c r="K6" s="46" t="str">
        <f ca="1">IF(ISERROR(INDIRECT((ADDRESS(MATCH($C6,Этап1!$C:$C,0),8,4,1,"Этап1")))),"-",INDIRECT((ADDRESS(MATCH($C6,Этап1!$C:$C,0),8,4,1,"Этап1"))))</f>
        <v>-</v>
      </c>
      <c r="L6" s="48">
        <f ca="1">IF(ISERROR(INDIRECT((ADDRESS(MATCH($C6,Этап2!$C:$C,0),8,4,1,"Этап2")))),"-",INDIRECT((ADDRESS(MATCH($C6,Этап2!$C:$C,0),8,4,1,"Этап2"))))</f>
        <v>1</v>
      </c>
      <c r="M6" s="48">
        <f ca="1">IF(ISERROR(INDIRECT((ADDRESS(MATCH($C6,Этап3!$C:$C,0),8,4,1,"Этап3")))),"-",INDIRECT((ADDRESS(MATCH($C6,Этап3!$C:$C,0),8,4,1,"Этап3"))))</f>
        <v>2</v>
      </c>
      <c r="N6" s="48">
        <f ca="1">IF(ISERROR(INDIRECT((ADDRESS(MATCH($C6,Этап4!$C:$C,0),8,4,1,"Этап4")))),"-",INDIRECT((ADDRESS(MATCH($C6,Этап4!$C:$C,0),8,4,1,"Этап4"))))</f>
        <v>1</v>
      </c>
      <c r="O6" s="48">
        <f ca="1">IF(ISERROR(INDIRECT((ADDRESS(MATCH($C6,Этап5!$C:$C,0),8,4,1,"Этап5")))),"-",INDIRECT((ADDRESS(MATCH($C6,Этап5!$C:$C,0),8,4,1,"Этап5"))))</f>
        <v>2</v>
      </c>
    </row>
    <row r="7" spans="1:15" ht="12">
      <c r="A7" s="14">
        <v>5</v>
      </c>
      <c r="B7" s="40">
        <v>6979</v>
      </c>
      <c r="C7" s="20" t="s">
        <v>226</v>
      </c>
      <c r="D7" s="21" t="s">
        <v>227</v>
      </c>
      <c r="E7" s="20"/>
      <c r="F7" s="41">
        <v>22</v>
      </c>
      <c r="G7" s="22" t="s">
        <v>3</v>
      </c>
      <c r="H7" s="45">
        <f t="shared" si="0"/>
        <v>6</v>
      </c>
      <c r="I7" s="17">
        <f t="shared" si="1"/>
        <v>1</v>
      </c>
      <c r="J7" s="18">
        <f t="shared" si="2"/>
        <v>6</v>
      </c>
      <c r="K7" s="46">
        <f ca="1">IF(ISERROR(INDIRECT((ADDRESS(MATCH($C7,Этап1!$C:$C,0),8,4,1,"Этап1")))),"-",INDIRECT((ADDRESS(MATCH($C7,Этап1!$C:$C,0),8,4,1,"Этап1"))))</f>
        <v>6</v>
      </c>
      <c r="L7" s="48" t="str">
        <f ca="1">IF(ISERROR(INDIRECT((ADDRESS(MATCH($C7,Этап2!$C:$C,0),8,4,1,"Этап2")))),"-",INDIRECT((ADDRESS(MATCH($C7,Этап2!$C:$C,0),8,4,1,"Этап2"))))</f>
        <v>-</v>
      </c>
      <c r="M7" s="48" t="str">
        <f ca="1">IF(ISERROR(INDIRECT((ADDRESS(MATCH($C7,Этап3!$C:$C,0),8,4,1,"Этап3")))),"-",INDIRECT((ADDRESS(MATCH($C7,Этап3!$C:$C,0),8,4,1,"Этап3"))))</f>
        <v>-</v>
      </c>
      <c r="N7" s="48" t="str">
        <f ca="1">IF(ISERROR(INDIRECT((ADDRESS(MATCH($C7,Этап4!$C:$C,0),8,4,1,"Этап4")))),"-",INDIRECT((ADDRESS(MATCH($C7,Этап4!$C:$C,0),8,4,1,"Этап4"))))</f>
        <v>-</v>
      </c>
      <c r="O7" s="48" t="str">
        <f ca="1">IF(ISERROR(INDIRECT((ADDRESS(MATCH($C7,Этап5!$C:$C,0),8,4,1,"Этап5")))),"-",INDIRECT((ADDRESS(MATCH($C7,Этап5!$C:$C,0),8,4,1,"Этап5"))))</f>
        <v>-</v>
      </c>
    </row>
    <row r="8" spans="1:15" ht="12">
      <c r="A8" s="14">
        <v>6</v>
      </c>
      <c r="B8" s="42">
        <v>0</v>
      </c>
      <c r="C8" s="20" t="s">
        <v>268</v>
      </c>
      <c r="D8" s="20" t="s">
        <v>228</v>
      </c>
      <c r="E8" s="20" t="s">
        <v>116</v>
      </c>
      <c r="F8" s="42">
        <v>51</v>
      </c>
      <c r="G8" s="20" t="s">
        <v>15</v>
      </c>
      <c r="H8" s="45">
        <f t="shared" si="0"/>
        <v>5</v>
      </c>
      <c r="I8" s="17">
        <f t="shared" si="1"/>
        <v>1</v>
      </c>
      <c r="J8" s="18">
        <f t="shared" si="2"/>
        <v>5</v>
      </c>
      <c r="K8" s="46">
        <f ca="1">IF(ISERROR(INDIRECT((ADDRESS(MATCH($C8,Этап1!$C:$C,0),8,4,1,"Этап1")))),"-",INDIRECT((ADDRESS(MATCH($C8,Этап1!$C:$C,0),8,4,1,"Этап1"))))</f>
        <v>5</v>
      </c>
      <c r="L8" s="48" t="str">
        <f ca="1">IF(ISERROR(INDIRECT((ADDRESS(MATCH($C8,Этап2!$C:$C,0),8,4,1,"Этап2")))),"-",INDIRECT((ADDRESS(MATCH($C8,Этап2!$C:$C,0),8,4,1,"Этап2"))))</f>
        <v>-</v>
      </c>
      <c r="M8" s="48" t="str">
        <f ca="1">IF(ISERROR(INDIRECT((ADDRESS(MATCH($C8,Этап3!$C:$C,0),8,4,1,"Этап3")))),"-",INDIRECT((ADDRESS(MATCH($C8,Этап3!$C:$C,0),8,4,1,"Этап3"))))</f>
        <v>-</v>
      </c>
      <c r="N8" s="48" t="str">
        <f ca="1">IF(ISERROR(INDIRECT((ADDRESS(MATCH($C8,Этап4!$C:$C,0),8,4,1,"Этап4")))),"-",INDIRECT((ADDRESS(MATCH($C8,Этап4!$C:$C,0),8,4,1,"Этап4"))))</f>
        <v>-</v>
      </c>
      <c r="O8" s="48" t="str">
        <f ca="1">IF(ISERROR(INDIRECT((ADDRESS(MATCH($C8,Этап5!$C:$C,0),8,4,1,"Этап5")))),"-",INDIRECT((ADDRESS(MATCH($C8,Этап5!$C:$C,0),8,4,1,"Этап5"))))</f>
        <v>-</v>
      </c>
    </row>
    <row r="9" spans="1:15" ht="12">
      <c r="A9" s="14">
        <v>7</v>
      </c>
      <c r="B9" s="42">
        <v>0</v>
      </c>
      <c r="C9" s="20" t="s">
        <v>229</v>
      </c>
      <c r="D9" s="20"/>
      <c r="E9" s="20"/>
      <c r="F9" s="42"/>
      <c r="G9" s="20"/>
      <c r="H9" s="45">
        <f t="shared" si="0"/>
        <v>4</v>
      </c>
      <c r="I9" s="17">
        <f t="shared" si="1"/>
        <v>1</v>
      </c>
      <c r="J9" s="18">
        <f t="shared" si="2"/>
        <v>4</v>
      </c>
      <c r="K9" s="46">
        <f ca="1">IF(ISERROR(INDIRECT((ADDRESS(MATCH($C9,Этап1!$C:$C,0),8,4,1,"Этап1")))),"-",INDIRECT((ADDRESS(MATCH($C9,Этап1!$C:$C,0),8,4,1,"Этап1"))))</f>
        <v>4</v>
      </c>
      <c r="L9" s="48" t="str">
        <f ca="1">IF(ISERROR(INDIRECT((ADDRESS(MATCH($C9,Этап2!$C:$C,0),8,4,1,"Этап2")))),"-",INDIRECT((ADDRESS(MATCH($C9,Этап2!$C:$C,0),8,4,1,"Этап2"))))</f>
        <v>-</v>
      </c>
      <c r="M9" s="48" t="str">
        <f ca="1">IF(ISERROR(INDIRECT((ADDRESS(MATCH($C9,Этап3!$C:$C,0),8,4,1,"Этап3")))),"-",INDIRECT((ADDRESS(MATCH($C9,Этап3!$C:$C,0),8,4,1,"Этап3"))))</f>
        <v>-</v>
      </c>
      <c r="N9" s="48" t="str">
        <f ca="1">IF(ISERROR(INDIRECT((ADDRESS(MATCH($C9,Этап4!$C:$C,0),8,4,1,"Этап4")))),"-",INDIRECT((ADDRESS(MATCH($C9,Этап4!$C:$C,0),8,4,1,"Этап4"))))</f>
        <v>-</v>
      </c>
      <c r="O9" s="48" t="str">
        <f ca="1">IF(ISERROR(INDIRECT((ADDRESS(MATCH($C9,Этап5!$C:$C,0),8,4,1,"Этап5")))),"-",INDIRECT((ADDRESS(MATCH($C9,Этап5!$C:$C,0),8,4,1,"Этап5"))))</f>
        <v>-</v>
      </c>
    </row>
    <row r="10" spans="1:15" ht="12">
      <c r="A10" s="14">
        <v>8</v>
      </c>
      <c r="B10" s="42">
        <v>3863</v>
      </c>
      <c r="C10" s="20" t="s">
        <v>45</v>
      </c>
      <c r="D10" s="20" t="s">
        <v>48</v>
      </c>
      <c r="E10" s="20"/>
      <c r="F10" s="42">
        <v>20</v>
      </c>
      <c r="G10" s="20" t="s">
        <v>3</v>
      </c>
      <c r="H10" s="45">
        <f t="shared" si="0"/>
        <v>3</v>
      </c>
      <c r="I10" s="17">
        <f t="shared" si="1"/>
        <v>1</v>
      </c>
      <c r="J10" s="18">
        <f t="shared" si="2"/>
        <v>3</v>
      </c>
      <c r="K10" s="46">
        <f ca="1">IF(ISERROR(INDIRECT((ADDRESS(MATCH($C10,Этап1!$C:$C,0),8,4,1,"Этап1")))),"-",INDIRECT((ADDRESS(MATCH($C10,Этап1!$C:$C,0),8,4,1,"Этап1"))))</f>
        <v>3</v>
      </c>
      <c r="L10" s="48" t="str">
        <f ca="1">IF(ISERROR(INDIRECT((ADDRESS(MATCH($C10,Этап2!$C:$C,0),8,4,1,"Этап2")))),"-",INDIRECT((ADDRESS(MATCH($C10,Этап2!$C:$C,0),8,4,1,"Этап2"))))</f>
        <v>-</v>
      </c>
      <c r="M10" s="48" t="str">
        <f ca="1">IF(ISERROR(INDIRECT((ADDRESS(MATCH($C10,Этап3!$C:$C,0),8,4,1,"Этап3")))),"-",INDIRECT((ADDRESS(MATCH($C10,Этап3!$C:$C,0),8,4,1,"Этап3"))))</f>
        <v>-</v>
      </c>
      <c r="N10" s="48" t="str">
        <f ca="1">IF(ISERROR(INDIRECT((ADDRESS(MATCH($C10,Этап4!$C:$C,0),8,4,1,"Этап4")))),"-",INDIRECT((ADDRESS(MATCH($C10,Этап4!$C:$C,0),8,4,1,"Этап4"))))</f>
        <v>-</v>
      </c>
      <c r="O10" s="48" t="str">
        <f ca="1">IF(ISERROR(INDIRECT((ADDRESS(MATCH($C10,Этап5!$C:$C,0),8,4,1,"Этап5")))),"-",INDIRECT((ADDRESS(MATCH($C10,Этап5!$C:$C,0),8,4,1,"Этап5"))))</f>
        <v>-</v>
      </c>
    </row>
    <row r="11" spans="1:15" ht="12">
      <c r="A11" s="14">
        <v>9</v>
      </c>
      <c r="B11" s="42">
        <v>6939</v>
      </c>
      <c r="C11" s="20" t="s">
        <v>230</v>
      </c>
      <c r="D11" s="20"/>
      <c r="E11" s="20"/>
      <c r="F11" s="42"/>
      <c r="G11" s="20"/>
      <c r="H11" s="45">
        <f t="shared" si="0"/>
        <v>2</v>
      </c>
      <c r="I11" s="17">
        <f t="shared" si="1"/>
        <v>1</v>
      </c>
      <c r="J11" s="18">
        <f t="shared" si="2"/>
        <v>2</v>
      </c>
      <c r="K11" s="46">
        <f ca="1">IF(ISERROR(INDIRECT((ADDRESS(MATCH($C11,Этап1!$C:$C,0),8,4,1,"Этап1")))),"-",INDIRECT((ADDRESS(MATCH($C11,Этап1!$C:$C,0),8,4,1,"Этап1"))))</f>
        <v>2</v>
      </c>
      <c r="L11" s="48" t="str">
        <f ca="1">IF(ISERROR(INDIRECT((ADDRESS(MATCH($C11,Этап2!$C:$C,0),8,4,1,"Этап2")))),"-",INDIRECT((ADDRESS(MATCH($C11,Этап2!$C:$C,0),8,4,1,"Этап2"))))</f>
        <v>-</v>
      </c>
      <c r="M11" s="48" t="str">
        <f ca="1">IF(ISERROR(INDIRECT((ADDRESS(MATCH($C11,Этап3!$C:$C,0),8,4,1,"Этап3")))),"-",INDIRECT((ADDRESS(MATCH($C11,Этап3!$C:$C,0),8,4,1,"Этап3"))))</f>
        <v>-</v>
      </c>
      <c r="N11" s="48" t="str">
        <f ca="1">IF(ISERROR(INDIRECT((ADDRESS(MATCH($C11,Этап4!$C:$C,0),8,4,1,"Этап4")))),"-",INDIRECT((ADDRESS(MATCH($C11,Этап4!$C:$C,0),8,4,1,"Этап4"))))</f>
        <v>-</v>
      </c>
      <c r="O11" s="48" t="str">
        <f ca="1">IF(ISERROR(INDIRECT((ADDRESS(MATCH($C11,Этап5!$C:$C,0),8,4,1,"Этап5")))),"-",INDIRECT((ADDRESS(MATCH($C11,Этап5!$C:$C,0),8,4,1,"Этап5"))))</f>
        <v>-</v>
      </c>
    </row>
    <row r="12" spans="1:15" ht="12">
      <c r="A12" s="14">
        <v>10</v>
      </c>
      <c r="B12" s="42">
        <v>0</v>
      </c>
      <c r="C12" s="20" t="s">
        <v>117</v>
      </c>
      <c r="D12" s="20"/>
      <c r="E12" s="20"/>
      <c r="F12" s="42"/>
      <c r="G12" s="20"/>
      <c r="H12" s="45">
        <f t="shared" si="0"/>
        <v>2</v>
      </c>
      <c r="I12" s="17">
        <f t="shared" si="1"/>
        <v>1</v>
      </c>
      <c r="J12" s="18">
        <f t="shared" si="2"/>
        <v>2</v>
      </c>
      <c r="K12" s="46" t="str">
        <f ca="1">IF(ISERROR(INDIRECT((ADDRESS(MATCH($C12,Этап1!$C:$C,0),8,4,1,"Этап1")))),"-",INDIRECT((ADDRESS(MATCH($C12,Этап1!$C:$C,0),8,4,1,"Этап1"))))</f>
        <v>-</v>
      </c>
      <c r="L12" s="48">
        <f ca="1">IF(ISERROR(INDIRECT((ADDRESS(MATCH($C12,Этап2!$C:$C,0),8,4,1,"Этап2")))),"-",INDIRECT((ADDRESS(MATCH($C12,Этап2!$C:$C,0),8,4,1,"Этап2"))))</f>
        <v>2</v>
      </c>
      <c r="M12" s="48" t="str">
        <f ca="1">IF(ISERROR(INDIRECT((ADDRESS(MATCH($C12,Этап3!$C:$C,0),8,4,1,"Этап3")))),"-",INDIRECT((ADDRESS(MATCH($C12,Этап3!$C:$C,0),8,4,1,"Этап3"))))</f>
        <v>-</v>
      </c>
      <c r="N12" s="48" t="str">
        <f ca="1">IF(ISERROR(INDIRECT((ADDRESS(MATCH($C12,Этап4!$C:$C,0),8,4,1,"Этап4")))),"-",INDIRECT((ADDRESS(MATCH($C12,Этап4!$C:$C,0),8,4,1,"Этап4"))))</f>
        <v>-</v>
      </c>
      <c r="O12" s="48" t="str">
        <f ca="1">IF(ISERROR(INDIRECT((ADDRESS(MATCH($C12,Этап5!$C:$C,0),8,4,1,"Этап5")))),"-",INDIRECT((ADDRESS(MATCH($C12,Этап5!$C:$C,0),8,4,1,"Этап5"))))</f>
        <v>-</v>
      </c>
    </row>
    <row r="13" spans="1:15" ht="12">
      <c r="A13" s="14">
        <v>11</v>
      </c>
      <c r="B13" s="42">
        <v>0</v>
      </c>
      <c r="C13" s="20" t="s">
        <v>231</v>
      </c>
      <c r="D13" s="20"/>
      <c r="E13" s="20" t="s">
        <v>175</v>
      </c>
      <c r="F13" s="42">
        <v>28</v>
      </c>
      <c r="G13" s="20" t="s">
        <v>140</v>
      </c>
      <c r="H13" s="45">
        <f t="shared" si="0"/>
        <v>1</v>
      </c>
      <c r="I13" s="17">
        <f t="shared" si="1"/>
        <v>1</v>
      </c>
      <c r="J13" s="18">
        <f t="shared" si="2"/>
        <v>1</v>
      </c>
      <c r="K13" s="46">
        <f ca="1">IF(ISERROR(INDIRECT((ADDRESS(MATCH($C13,Этап1!$C:$C,0),8,4,1,"Этап1")))),"-",INDIRECT((ADDRESS(MATCH($C13,Этап1!$C:$C,0),8,4,1,"Этап1"))))</f>
        <v>1</v>
      </c>
      <c r="L13" s="48" t="str">
        <f ca="1">IF(ISERROR(INDIRECT((ADDRESS(MATCH($C13,Этап2!$C:$C,0),8,4,1,"Этап2")))),"-",INDIRECT((ADDRESS(MATCH($C13,Этап2!$C:$C,0),8,4,1,"Этап2"))))</f>
        <v>-</v>
      </c>
      <c r="M13" s="48" t="str">
        <f ca="1">IF(ISERROR(INDIRECT((ADDRESS(MATCH($C13,Этап3!$C:$C,0),8,4,1,"Этап3")))),"-",INDIRECT((ADDRESS(MATCH($C13,Этап3!$C:$C,0),8,4,1,"Этап3"))))</f>
        <v>-</v>
      </c>
      <c r="N13" s="48" t="str">
        <f ca="1">IF(ISERROR(INDIRECT((ADDRESS(MATCH($C13,Этап4!$C:$C,0),8,4,1,"Этап4")))),"-",INDIRECT((ADDRESS(MATCH($C13,Этап4!$C:$C,0),8,4,1,"Этап4"))))</f>
        <v>-</v>
      </c>
      <c r="O13" s="48" t="str">
        <f ca="1">IF(ISERROR(INDIRECT((ADDRESS(MATCH($C13,Этап5!$C:$C,0),8,4,1,"Этап5")))),"-",INDIRECT((ADDRESS(MATCH($C13,Этап5!$C:$C,0),8,4,1,"Этап5"))))</f>
        <v>-</v>
      </c>
    </row>
    <row r="14" spans="1:15" ht="12">
      <c r="A14" s="14">
        <v>12</v>
      </c>
      <c r="B14" s="42">
        <v>5002</v>
      </c>
      <c r="C14" s="20" t="s">
        <v>262</v>
      </c>
      <c r="D14" s="20" t="s">
        <v>263</v>
      </c>
      <c r="E14" s="20" t="s">
        <v>245</v>
      </c>
      <c r="F14" s="42">
        <v>23</v>
      </c>
      <c r="G14" s="20" t="s">
        <v>3</v>
      </c>
      <c r="H14" s="45">
        <f t="shared" si="0"/>
        <v>1</v>
      </c>
      <c r="I14" s="17">
        <f t="shared" si="1"/>
        <v>1</v>
      </c>
      <c r="J14" s="18">
        <f t="shared" si="2"/>
        <v>1</v>
      </c>
      <c r="K14" s="46" t="str">
        <f ca="1">IF(ISERROR(INDIRECT((ADDRESS(MATCH($C14,Этап1!$C:$C,0),8,4,1,"Этап1")))),"-",INDIRECT((ADDRESS(MATCH($C14,Этап1!$C:$C,0),8,4,1,"Этап1"))))</f>
        <v>-</v>
      </c>
      <c r="L14" s="48" t="str">
        <f ca="1">IF(ISERROR(INDIRECT((ADDRESS(MATCH($C14,Этап2!$C:$C,0),8,4,1,"Этап2")))),"-",INDIRECT((ADDRESS(MATCH($C14,Этап2!$C:$C,0),8,4,1,"Этап2"))))</f>
        <v>-</v>
      </c>
      <c r="M14" s="48">
        <f ca="1">IF(ISERROR(INDIRECT((ADDRESS(MATCH($C14,Этап3!$C:$C,0),8,4,1,"Этап3")))),"-",INDIRECT((ADDRESS(MATCH($C14,Этап3!$C:$C,0),8,4,1,"Этап3"))))</f>
        <v>1</v>
      </c>
      <c r="N14" s="48" t="str">
        <f ca="1">IF(ISERROR(INDIRECT((ADDRESS(MATCH($C14,Этап4!$C:$C,0),8,4,1,"Этап4")))),"-",INDIRECT((ADDRESS(MATCH($C14,Этап4!$C:$C,0),8,4,1,"Этап4"))))</f>
        <v>-</v>
      </c>
      <c r="O14" s="48" t="str">
        <f ca="1">IF(ISERROR(INDIRECT((ADDRESS(MATCH($C14,Этап5!$C:$C,0),8,4,1,"Этап5")))),"-",INDIRECT((ADDRESS(MATCH($C14,Этап5!$C:$C,0),8,4,1,"Этап5"))))</f>
        <v>-</v>
      </c>
    </row>
    <row r="15" spans="1:10" ht="12">
      <c r="A15" s="23"/>
      <c r="B15" s="23"/>
      <c r="C15" s="19"/>
      <c r="D15" s="19"/>
      <c r="E15" s="19"/>
      <c r="F15" s="23"/>
      <c r="G15" s="19"/>
      <c r="H15" s="24"/>
      <c r="I15" s="19"/>
      <c r="J15" s="25"/>
    </row>
    <row r="16" spans="1:10" ht="12">
      <c r="A16" s="23"/>
      <c r="B16" s="23"/>
      <c r="C16" s="19"/>
      <c r="D16" s="19"/>
      <c r="E16" s="19"/>
      <c r="F16" s="23"/>
      <c r="G16" s="19"/>
      <c r="H16" s="24"/>
      <c r="I16" s="19"/>
      <c r="J16" s="25"/>
    </row>
    <row r="17" spans="1:10" ht="12">
      <c r="A17" s="23"/>
      <c r="B17" s="23"/>
      <c r="C17" s="19"/>
      <c r="D17" s="19"/>
      <c r="E17" s="19"/>
      <c r="F17" s="23"/>
      <c r="G17" s="19"/>
      <c r="H17" s="24"/>
      <c r="I17" s="19"/>
      <c r="J17" s="25"/>
    </row>
    <row r="18" spans="1:10" ht="12">
      <c r="A18" s="23"/>
      <c r="B18" s="23"/>
      <c r="C18" s="19"/>
      <c r="D18" s="19"/>
      <c r="E18" s="19"/>
      <c r="F18" s="23"/>
      <c r="G18" s="19"/>
      <c r="H18" s="24"/>
      <c r="I18" s="19"/>
      <c r="J18" s="25"/>
    </row>
    <row r="19" spans="1:10" ht="12">
      <c r="A19" s="23"/>
      <c r="B19" s="23"/>
      <c r="C19" s="19"/>
      <c r="D19" s="19"/>
      <c r="E19" s="19"/>
      <c r="F19" s="23"/>
      <c r="G19" s="19"/>
      <c r="H19" s="24"/>
      <c r="I19" s="19"/>
      <c r="J19" s="25"/>
    </row>
    <row r="20" spans="1:10" ht="12">
      <c r="A20" s="23"/>
      <c r="B20" s="23"/>
      <c r="C20" s="19"/>
      <c r="D20" s="19"/>
      <c r="E20" s="19"/>
      <c r="F20" s="23"/>
      <c r="G20" s="19"/>
      <c r="H20" s="24"/>
      <c r="I20" s="19"/>
      <c r="J20" s="25"/>
    </row>
    <row r="21" spans="1:10" ht="12">
      <c r="A21" s="23"/>
      <c r="B21" s="23"/>
      <c r="C21" s="19"/>
      <c r="D21" s="19"/>
      <c r="E21" s="19"/>
      <c r="F21" s="23"/>
      <c r="G21" s="19"/>
      <c r="H21" s="24"/>
      <c r="I21" s="19"/>
      <c r="J21" s="25"/>
    </row>
    <row r="22" spans="1:10" ht="12">
      <c r="A22" s="23"/>
      <c r="B22" s="23"/>
      <c r="C22" s="19"/>
      <c r="D22" s="19"/>
      <c r="E22" s="19"/>
      <c r="F22" s="23"/>
      <c r="G22" s="19"/>
      <c r="H22" s="24"/>
      <c r="I22" s="19"/>
      <c r="J22" s="25"/>
    </row>
    <row r="23" spans="1:10" ht="12">
      <c r="A23" s="23"/>
      <c r="B23" s="23"/>
      <c r="C23" s="19"/>
      <c r="D23" s="19"/>
      <c r="E23" s="19"/>
      <c r="F23" s="23"/>
      <c r="G23" s="19"/>
      <c r="H23" s="24"/>
      <c r="I23" s="19"/>
      <c r="J23" s="25"/>
    </row>
    <row r="24" spans="1:10" ht="12">
      <c r="A24" s="23"/>
      <c r="B24" s="23"/>
      <c r="C24" s="19"/>
      <c r="D24" s="19"/>
      <c r="E24" s="19"/>
      <c r="F24" s="23"/>
      <c r="G24" s="19"/>
      <c r="H24" s="24"/>
      <c r="I24" s="19"/>
      <c r="J24" s="25"/>
    </row>
    <row r="25" spans="1:10" ht="12">
      <c r="A25" s="23"/>
      <c r="B25" s="23"/>
      <c r="C25" s="19"/>
      <c r="D25" s="19"/>
      <c r="E25" s="19"/>
      <c r="F25" s="23"/>
      <c r="G25" s="19"/>
      <c r="H25" s="24"/>
      <c r="I25" s="19"/>
      <c r="J25" s="25"/>
    </row>
    <row r="26" spans="1:10" ht="12">
      <c r="A26" s="23"/>
      <c r="B26" s="23"/>
      <c r="C26" s="19"/>
      <c r="D26" s="19"/>
      <c r="E26" s="19"/>
      <c r="F26" s="23"/>
      <c r="G26" s="19"/>
      <c r="H26" s="24"/>
      <c r="I26" s="19"/>
      <c r="J26" s="25"/>
    </row>
    <row r="27" spans="1:10" ht="12">
      <c r="A27" s="23"/>
      <c r="B27" s="23"/>
      <c r="C27" s="19"/>
      <c r="D27" s="19"/>
      <c r="E27" s="19"/>
      <c r="F27" s="23"/>
      <c r="G27" s="19"/>
      <c r="H27" s="24"/>
      <c r="I27" s="19"/>
      <c r="J27" s="25"/>
    </row>
    <row r="28" spans="1:10" ht="12">
      <c r="A28" s="23"/>
      <c r="B28" s="23"/>
      <c r="C28" s="19"/>
      <c r="D28" s="19"/>
      <c r="E28" s="19"/>
      <c r="F28" s="23"/>
      <c r="G28" s="19"/>
      <c r="H28" s="24"/>
      <c r="I28" s="19"/>
      <c r="J28" s="25"/>
    </row>
    <row r="29" spans="1:10" ht="12">
      <c r="A29" s="23"/>
      <c r="B29" s="23"/>
      <c r="C29" s="19"/>
      <c r="D29" s="19"/>
      <c r="E29" s="19"/>
      <c r="F29" s="23"/>
      <c r="G29" s="19"/>
      <c r="H29" s="24"/>
      <c r="I29" s="19"/>
      <c r="J29" s="25"/>
    </row>
    <row r="30" spans="1:10" ht="12">
      <c r="A30" s="23"/>
      <c r="B30" s="23"/>
      <c r="C30" s="19"/>
      <c r="D30" s="19"/>
      <c r="E30" s="19"/>
      <c r="F30" s="23"/>
      <c r="G30" s="19"/>
      <c r="H30" s="24"/>
      <c r="I30" s="19"/>
      <c r="J30" s="25"/>
    </row>
    <row r="31" spans="1:10" ht="12">
      <c r="A31" s="23"/>
      <c r="B31" s="23"/>
      <c r="C31" s="19"/>
      <c r="D31" s="19"/>
      <c r="E31" s="19"/>
      <c r="F31" s="23"/>
      <c r="G31" s="19"/>
      <c r="H31" s="24"/>
      <c r="I31" s="19"/>
      <c r="J31" s="25"/>
    </row>
    <row r="32" spans="1:10" ht="12">
      <c r="A32" s="23"/>
      <c r="B32" s="23"/>
      <c r="C32" s="19"/>
      <c r="D32" s="19"/>
      <c r="E32" s="19"/>
      <c r="F32" s="23"/>
      <c r="G32" s="19"/>
      <c r="H32" s="24"/>
      <c r="I32" s="19"/>
      <c r="J32" s="25"/>
    </row>
    <row r="33" spans="1:10" ht="12">
      <c r="A33" s="23"/>
      <c r="B33" s="23"/>
      <c r="C33" s="19"/>
      <c r="D33" s="19"/>
      <c r="E33" s="19"/>
      <c r="F33" s="23"/>
      <c r="G33" s="19"/>
      <c r="H33" s="24"/>
      <c r="I33" s="19"/>
      <c r="J33" s="25"/>
    </row>
    <row r="34" spans="1:10" ht="12">
      <c r="A34" s="23"/>
      <c r="B34" s="23"/>
      <c r="C34" s="19"/>
      <c r="D34" s="19"/>
      <c r="E34" s="19"/>
      <c r="F34" s="23"/>
      <c r="G34" s="19"/>
      <c r="H34" s="24"/>
      <c r="I34" s="19"/>
      <c r="J34" s="25"/>
    </row>
    <row r="35" spans="1:10" ht="12">
      <c r="A35" s="23"/>
      <c r="B35" s="23"/>
      <c r="C35" s="19"/>
      <c r="D35" s="19"/>
      <c r="E35" s="19"/>
      <c r="F35" s="23"/>
      <c r="G35" s="19"/>
      <c r="H35" s="24"/>
      <c r="I35" s="19"/>
      <c r="J35" s="25"/>
    </row>
    <row r="36" spans="1:10" ht="12">
      <c r="A36" s="23"/>
      <c r="B36" s="23"/>
      <c r="C36" s="19"/>
      <c r="D36" s="19"/>
      <c r="E36" s="19"/>
      <c r="F36" s="23"/>
      <c r="G36" s="19"/>
      <c r="H36" s="24"/>
      <c r="I36" s="19"/>
      <c r="J36" s="25"/>
    </row>
    <row r="37" spans="1:10" ht="12">
      <c r="A37" s="23"/>
      <c r="B37" s="23"/>
      <c r="C37" s="19"/>
      <c r="D37" s="19"/>
      <c r="E37" s="19"/>
      <c r="F37" s="23"/>
      <c r="G37" s="19"/>
      <c r="H37" s="24"/>
      <c r="I37" s="19"/>
      <c r="J37" s="25"/>
    </row>
    <row r="38" spans="1:10" ht="12">
      <c r="A38" s="23"/>
      <c r="B38" s="23"/>
      <c r="C38" s="19"/>
      <c r="D38" s="19"/>
      <c r="E38" s="19"/>
      <c r="F38" s="23"/>
      <c r="G38" s="19"/>
      <c r="H38" s="24"/>
      <c r="I38" s="19"/>
      <c r="J38" s="25"/>
    </row>
    <row r="39" spans="1:10" ht="12">
      <c r="A39" s="23"/>
      <c r="B39" s="23"/>
      <c r="C39" s="19"/>
      <c r="D39" s="19"/>
      <c r="E39" s="19"/>
      <c r="F39" s="23"/>
      <c r="G39" s="19"/>
      <c r="H39" s="24"/>
      <c r="I39" s="19"/>
      <c r="J39" s="25"/>
    </row>
    <row r="40" spans="1:10" ht="12">
      <c r="A40" s="23"/>
      <c r="B40" s="23"/>
      <c r="C40" s="19"/>
      <c r="D40" s="19"/>
      <c r="E40" s="19"/>
      <c r="F40" s="23"/>
      <c r="G40" s="19"/>
      <c r="H40" s="24"/>
      <c r="I40" s="19"/>
      <c r="J40" s="25"/>
    </row>
    <row r="41" spans="1:10" ht="12">
      <c r="A41" s="23"/>
      <c r="B41" s="23"/>
      <c r="C41" s="19"/>
      <c r="D41" s="19"/>
      <c r="E41" s="19"/>
      <c r="F41" s="23"/>
      <c r="G41" s="19"/>
      <c r="H41" s="24"/>
      <c r="I41" s="19"/>
      <c r="J41" s="25"/>
    </row>
    <row r="42" spans="1:10" ht="12">
      <c r="A42" s="23"/>
      <c r="B42" s="23"/>
      <c r="C42" s="19"/>
      <c r="D42" s="19"/>
      <c r="E42" s="19"/>
      <c r="F42" s="23"/>
      <c r="G42" s="19"/>
      <c r="H42" s="24"/>
      <c r="I42" s="19"/>
      <c r="J42" s="25"/>
    </row>
    <row r="43" spans="1:10" ht="12">
      <c r="A43" s="23"/>
      <c r="B43" s="23"/>
      <c r="C43" s="19"/>
      <c r="D43" s="19"/>
      <c r="E43" s="19"/>
      <c r="F43" s="23"/>
      <c r="G43" s="19"/>
      <c r="H43" s="24"/>
      <c r="I43" s="19"/>
      <c r="J43" s="25"/>
    </row>
    <row r="44" spans="1:10" ht="12">
      <c r="A44" s="23"/>
      <c r="B44" s="23"/>
      <c r="C44" s="19"/>
      <c r="D44" s="19"/>
      <c r="E44" s="19"/>
      <c r="F44" s="23"/>
      <c r="G44" s="19"/>
      <c r="H44" s="24"/>
      <c r="I44" s="19"/>
      <c r="J44" s="25"/>
    </row>
    <row r="45" spans="1:10" ht="12">
      <c r="A45" s="23"/>
      <c r="B45" s="23"/>
      <c r="C45" s="19"/>
      <c r="D45" s="19"/>
      <c r="E45" s="19"/>
      <c r="F45" s="23"/>
      <c r="G45" s="19"/>
      <c r="H45" s="24"/>
      <c r="I45" s="19"/>
      <c r="J45" s="25"/>
    </row>
    <row r="46" spans="1:10" ht="12">
      <c r="A46" s="23"/>
      <c r="B46" s="23"/>
      <c r="C46" s="19"/>
      <c r="D46" s="19"/>
      <c r="E46" s="19"/>
      <c r="F46" s="23"/>
      <c r="G46" s="19"/>
      <c r="H46" s="24"/>
      <c r="I46" s="19"/>
      <c r="J46" s="25"/>
    </row>
    <row r="47" spans="1:10" ht="12">
      <c r="A47" s="23"/>
      <c r="B47" s="23"/>
      <c r="C47" s="19"/>
      <c r="D47" s="19"/>
      <c r="E47" s="19"/>
      <c r="F47" s="23"/>
      <c r="G47" s="19"/>
      <c r="H47" s="24"/>
      <c r="I47" s="19"/>
      <c r="J47" s="25"/>
    </row>
    <row r="48" spans="1:10" ht="12">
      <c r="A48" s="23"/>
      <c r="B48" s="23"/>
      <c r="C48" s="19"/>
      <c r="D48" s="19"/>
      <c r="E48" s="19"/>
      <c r="F48" s="23"/>
      <c r="G48" s="19"/>
      <c r="H48" s="24"/>
      <c r="I48" s="19"/>
      <c r="J48" s="25"/>
    </row>
    <row r="49" spans="1:10" ht="12">
      <c r="A49" s="23"/>
      <c r="B49" s="23"/>
      <c r="C49" s="19"/>
      <c r="D49" s="19"/>
      <c r="E49" s="19"/>
      <c r="F49" s="23"/>
      <c r="G49" s="19"/>
      <c r="H49" s="24"/>
      <c r="I49" s="19"/>
      <c r="J49" s="25"/>
    </row>
    <row r="50" spans="1:10" ht="12">
      <c r="A50" s="23"/>
      <c r="B50" s="23"/>
      <c r="C50" s="19"/>
      <c r="D50" s="19"/>
      <c r="E50" s="19"/>
      <c r="F50" s="23"/>
      <c r="G50" s="19"/>
      <c r="H50" s="24"/>
      <c r="I50" s="19"/>
      <c r="J50" s="25"/>
    </row>
    <row r="51" spans="1:10" ht="12">
      <c r="A51" s="23"/>
      <c r="B51" s="23"/>
      <c r="C51" s="19"/>
      <c r="D51" s="19"/>
      <c r="E51" s="19"/>
      <c r="F51" s="23"/>
      <c r="G51" s="19"/>
      <c r="H51" s="24"/>
      <c r="I51" s="19"/>
      <c r="J51" s="25"/>
    </row>
    <row r="52" spans="1:10" ht="12">
      <c r="A52" s="23"/>
      <c r="B52" s="23"/>
      <c r="C52" s="19"/>
      <c r="D52" s="19"/>
      <c r="E52" s="19"/>
      <c r="F52" s="23"/>
      <c r="G52" s="19"/>
      <c r="H52" s="24"/>
      <c r="I52" s="19"/>
      <c r="J52" s="25"/>
    </row>
    <row r="53" spans="1:10" ht="12">
      <c r="A53" s="23"/>
      <c r="B53" s="23"/>
      <c r="C53" s="19"/>
      <c r="D53" s="19"/>
      <c r="E53" s="19"/>
      <c r="F53" s="23"/>
      <c r="G53" s="19"/>
      <c r="H53" s="24"/>
      <c r="I53" s="19"/>
      <c r="J53" s="25"/>
    </row>
    <row r="54" spans="1:10" ht="12">
      <c r="A54" s="23"/>
      <c r="B54" s="23"/>
      <c r="C54" s="19"/>
      <c r="D54" s="19"/>
      <c r="E54" s="19"/>
      <c r="F54" s="23"/>
      <c r="G54" s="19"/>
      <c r="H54" s="24"/>
      <c r="I54" s="19"/>
      <c r="J54" s="25"/>
    </row>
    <row r="55" spans="1:10" ht="12">
      <c r="A55" s="23"/>
      <c r="B55" s="23"/>
      <c r="C55" s="19"/>
      <c r="D55" s="19"/>
      <c r="E55" s="19"/>
      <c r="F55" s="23"/>
      <c r="G55" s="19"/>
      <c r="H55" s="24"/>
      <c r="I55" s="19"/>
      <c r="J55" s="25"/>
    </row>
    <row r="56" spans="1:10" ht="12">
      <c r="A56" s="23"/>
      <c r="B56" s="23"/>
      <c r="C56" s="19"/>
      <c r="D56" s="19"/>
      <c r="E56" s="19"/>
      <c r="F56" s="23"/>
      <c r="G56" s="19"/>
      <c r="H56" s="24"/>
      <c r="I56" s="19"/>
      <c r="J56" s="25"/>
    </row>
    <row r="57" spans="1:10" ht="12">
      <c r="A57" s="23"/>
      <c r="B57" s="23"/>
      <c r="C57" s="19"/>
      <c r="D57" s="19"/>
      <c r="E57" s="19"/>
      <c r="F57" s="23"/>
      <c r="G57" s="19"/>
      <c r="H57" s="24"/>
      <c r="I57" s="19"/>
      <c r="J57" s="25"/>
    </row>
    <row r="58" spans="1:10" ht="12">
      <c r="A58" s="23"/>
      <c r="B58" s="23"/>
      <c r="C58" s="19"/>
      <c r="D58" s="19"/>
      <c r="E58" s="19"/>
      <c r="F58" s="23"/>
      <c r="G58" s="19"/>
      <c r="H58" s="24"/>
      <c r="I58" s="19"/>
      <c r="J58" s="25"/>
    </row>
    <row r="59" spans="1:10" ht="12">
      <c r="A59" s="23"/>
      <c r="B59" s="23"/>
      <c r="C59" s="19"/>
      <c r="D59" s="19"/>
      <c r="E59" s="19"/>
      <c r="F59" s="23"/>
      <c r="G59" s="19"/>
      <c r="H59" s="24"/>
      <c r="I59" s="19"/>
      <c r="J59" s="25"/>
    </row>
    <row r="60" spans="1:10" ht="12">
      <c r="A60" s="23"/>
      <c r="B60" s="23"/>
      <c r="C60" s="19"/>
      <c r="D60" s="19"/>
      <c r="E60" s="19"/>
      <c r="F60" s="23"/>
      <c r="G60" s="19"/>
      <c r="H60" s="24"/>
      <c r="I60" s="19"/>
      <c r="J60" s="25"/>
    </row>
    <row r="61" spans="1:10" ht="12">
      <c r="A61" s="23"/>
      <c r="B61" s="23"/>
      <c r="C61" s="19"/>
      <c r="D61" s="19"/>
      <c r="E61" s="19"/>
      <c r="F61" s="23"/>
      <c r="G61" s="19"/>
      <c r="H61" s="24"/>
      <c r="I61" s="19"/>
      <c r="J61" s="25"/>
    </row>
    <row r="62" spans="1:10" ht="12">
      <c r="A62" s="23"/>
      <c r="B62" s="23"/>
      <c r="C62" s="19"/>
      <c r="D62" s="19"/>
      <c r="E62" s="19"/>
      <c r="F62" s="23"/>
      <c r="G62" s="19"/>
      <c r="H62" s="24"/>
      <c r="I62" s="19"/>
      <c r="J62" s="25"/>
    </row>
    <row r="63" spans="1:10" ht="12">
      <c r="A63" s="23"/>
      <c r="B63" s="23"/>
      <c r="C63" s="19"/>
      <c r="D63" s="19"/>
      <c r="E63" s="19"/>
      <c r="F63" s="23"/>
      <c r="G63" s="19"/>
      <c r="H63" s="24"/>
      <c r="I63" s="19"/>
      <c r="J63" s="25"/>
    </row>
    <row r="64" spans="1:10" ht="12">
      <c r="A64" s="23"/>
      <c r="B64" s="23"/>
      <c r="C64" s="19"/>
      <c r="D64" s="19"/>
      <c r="E64" s="19"/>
      <c r="F64" s="23"/>
      <c r="G64" s="19"/>
      <c r="H64" s="24"/>
      <c r="I64" s="19"/>
      <c r="J64" s="25"/>
    </row>
    <row r="65" spans="1:10" ht="12">
      <c r="A65" s="23"/>
      <c r="B65" s="23"/>
      <c r="C65" s="19"/>
      <c r="D65" s="19"/>
      <c r="E65" s="19"/>
      <c r="F65" s="23"/>
      <c r="G65" s="19"/>
      <c r="H65" s="24"/>
      <c r="I65" s="19"/>
      <c r="J65" s="25"/>
    </row>
    <row r="66" spans="1:10" ht="12">
      <c r="A66" s="23"/>
      <c r="B66" s="23"/>
      <c r="C66" s="19"/>
      <c r="D66" s="19"/>
      <c r="E66" s="19"/>
      <c r="F66" s="23"/>
      <c r="G66" s="19"/>
      <c r="H66" s="24"/>
      <c r="I66" s="19"/>
      <c r="J66" s="25"/>
    </row>
    <row r="67" spans="1:10" ht="12">
      <c r="A67" s="23"/>
      <c r="B67" s="23"/>
      <c r="C67" s="19"/>
      <c r="D67" s="19"/>
      <c r="E67" s="19"/>
      <c r="F67" s="23"/>
      <c r="G67" s="19"/>
      <c r="H67" s="24"/>
      <c r="I67" s="19"/>
      <c r="J67" s="25"/>
    </row>
    <row r="68" spans="1:10" ht="12">
      <c r="A68" s="23"/>
      <c r="B68" s="23"/>
      <c r="C68" s="19"/>
      <c r="D68" s="19"/>
      <c r="E68" s="19"/>
      <c r="F68" s="23"/>
      <c r="G68" s="19"/>
      <c r="H68" s="24"/>
      <c r="I68" s="19"/>
      <c r="J68" s="25"/>
    </row>
    <row r="69" spans="1:10" ht="12">
      <c r="A69" s="23"/>
      <c r="B69" s="23"/>
      <c r="C69" s="19"/>
      <c r="D69" s="19"/>
      <c r="E69" s="19"/>
      <c r="F69" s="23"/>
      <c r="G69" s="19"/>
      <c r="H69" s="24"/>
      <c r="I69" s="19"/>
      <c r="J69" s="25"/>
    </row>
    <row r="70" spans="1:10" ht="12">
      <c r="A70" s="23"/>
      <c r="B70" s="23"/>
      <c r="C70" s="19"/>
      <c r="D70" s="19"/>
      <c r="E70" s="19"/>
      <c r="F70" s="23"/>
      <c r="G70" s="19"/>
      <c r="H70" s="24"/>
      <c r="I70" s="19"/>
      <c r="J70" s="25"/>
    </row>
    <row r="71" spans="1:10" ht="12">
      <c r="A71" s="23"/>
      <c r="B71" s="23"/>
      <c r="C71" s="19"/>
      <c r="D71" s="19"/>
      <c r="E71" s="19"/>
      <c r="F71" s="23"/>
      <c r="G71" s="19"/>
      <c r="H71" s="24"/>
      <c r="I71" s="19"/>
      <c r="J71" s="25"/>
    </row>
  </sheetData>
  <conditionalFormatting sqref="G2">
    <cfRule type="expression" priority="1" dxfId="0" stopIfTrue="1">
      <formula>ISERROR($K$12)</formula>
    </cfRule>
  </conditionalFormatting>
  <conditionalFormatting sqref="H2:J2">
    <cfRule type="expression" priority="2" dxfId="0" stopIfTrue="1">
      <formula>ISERROR($K$10)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R128"/>
  <sheetViews>
    <sheetView workbookViewId="0" topLeftCell="A1">
      <selection activeCell="E18" sqref="E18"/>
    </sheetView>
  </sheetViews>
  <sheetFormatPr defaultColWidth="9.00390625" defaultRowHeight="12.75"/>
  <cols>
    <col min="1" max="1" width="11.75390625" style="0" bestFit="1" customWidth="1"/>
    <col min="2" max="2" width="8.00390625" style="0" customWidth="1"/>
    <col min="3" max="3" width="24.375" style="0" bestFit="1" customWidth="1"/>
    <col min="4" max="4" width="11.375" style="0" bestFit="1" customWidth="1"/>
    <col min="5" max="5" width="27.75390625" style="0" customWidth="1"/>
    <col min="6" max="6" width="8.625" style="0" bestFit="1" customWidth="1"/>
    <col min="7" max="7" width="17.875" style="0" customWidth="1"/>
    <col min="9" max="9" width="14.125" style="0" customWidth="1"/>
    <col min="10" max="10" width="3.625" style="39" customWidth="1"/>
    <col min="11" max="11" width="14.125" style="35" customWidth="1"/>
  </cols>
  <sheetData>
    <row r="1" spans="1:18" s="6" customFormat="1" ht="27">
      <c r="A1" s="57">
        <v>161105</v>
      </c>
      <c r="B1" s="57"/>
      <c r="C1" s="57"/>
      <c r="D1" s="57"/>
      <c r="E1" s="57"/>
      <c r="F1" s="57"/>
      <c r="G1" s="57"/>
      <c r="H1" s="57"/>
      <c r="I1" s="57"/>
      <c r="J1" s="34"/>
      <c r="K1" s="36"/>
      <c r="L1" s="7"/>
      <c r="M1" s="7"/>
      <c r="N1" s="7"/>
      <c r="O1" s="7"/>
      <c r="P1" s="7"/>
      <c r="Q1" s="7"/>
      <c r="R1" s="7"/>
    </row>
    <row r="2" spans="1:18" s="6" customFormat="1" ht="27">
      <c r="A2" s="50"/>
      <c r="B2" s="50"/>
      <c r="C2" s="50"/>
      <c r="D2" s="50"/>
      <c r="E2" s="50"/>
      <c r="F2" s="50"/>
      <c r="G2" s="50"/>
      <c r="H2" s="50"/>
      <c r="I2" s="50"/>
      <c r="J2" s="34"/>
      <c r="K2" s="36"/>
      <c r="L2" s="7"/>
      <c r="M2" s="7"/>
      <c r="N2" s="7"/>
      <c r="O2" s="7"/>
      <c r="P2" s="7"/>
      <c r="Q2" s="7"/>
      <c r="R2" s="7"/>
    </row>
    <row r="3" spans="1:11" s="2" customFormat="1" ht="12.75">
      <c r="A3" s="5" t="s">
        <v>0</v>
      </c>
      <c r="B3" s="5"/>
      <c r="C3" s="44" t="s">
        <v>134</v>
      </c>
      <c r="J3" s="4"/>
      <c r="K3" s="37"/>
    </row>
    <row r="4" spans="1:11" ht="12.75">
      <c r="A4" s="2" t="s">
        <v>1</v>
      </c>
      <c r="B4" s="2"/>
      <c r="C4" s="2" t="s">
        <v>2</v>
      </c>
      <c r="D4" s="2" t="s">
        <v>12</v>
      </c>
      <c r="E4" s="2" t="s">
        <v>20</v>
      </c>
      <c r="F4" s="2" t="s">
        <v>23</v>
      </c>
      <c r="G4" s="2" t="s">
        <v>7</v>
      </c>
      <c r="H4" s="4" t="s">
        <v>8</v>
      </c>
      <c r="I4" s="2" t="s">
        <v>13</v>
      </c>
      <c r="J4" s="4"/>
      <c r="K4" s="37"/>
    </row>
    <row r="5" spans="1:10" ht="12.75">
      <c r="A5">
        <v>1</v>
      </c>
      <c r="B5">
        <v>1112</v>
      </c>
      <c r="C5" t="s">
        <v>26</v>
      </c>
      <c r="D5" t="s">
        <v>27</v>
      </c>
      <c r="E5" t="s">
        <v>39</v>
      </c>
      <c r="F5">
        <v>27</v>
      </c>
      <c r="G5" t="s">
        <v>99</v>
      </c>
      <c r="H5" s="1">
        <v>12</v>
      </c>
      <c r="I5" t="str">
        <f>IF(ISERROR(MATCH($C5,Cyclocross!C:C,0)),"нет в списках","есть")</f>
        <v>есть</v>
      </c>
      <c r="J5" s="38"/>
    </row>
    <row r="6" spans="1:10" ht="12.75">
      <c r="A6">
        <v>2</v>
      </c>
      <c r="B6">
        <v>3861</v>
      </c>
      <c r="C6" t="s">
        <v>43</v>
      </c>
      <c r="D6" t="s">
        <v>46</v>
      </c>
      <c r="E6" t="s">
        <v>68</v>
      </c>
      <c r="F6">
        <v>32</v>
      </c>
      <c r="G6" t="s">
        <v>99</v>
      </c>
      <c r="H6" s="1">
        <f>H5-1</f>
        <v>11</v>
      </c>
      <c r="I6" t="str">
        <f>IF(ISERROR(MATCH($C6,Cyclocross!C:C,0)),"нет в списках","есть")</f>
        <v>есть</v>
      </c>
      <c r="J6" s="38"/>
    </row>
    <row r="7" spans="1:10" ht="12.75">
      <c r="A7">
        <v>3</v>
      </c>
      <c r="B7">
        <v>3325</v>
      </c>
      <c r="C7" t="s">
        <v>135</v>
      </c>
      <c r="D7" t="s">
        <v>136</v>
      </c>
      <c r="E7" t="s">
        <v>137</v>
      </c>
      <c r="F7">
        <v>35</v>
      </c>
      <c r="G7" t="s">
        <v>14</v>
      </c>
      <c r="H7" s="1">
        <f aca="true" t="shared" si="0" ref="H7:H14">H6-1</f>
        <v>10</v>
      </c>
      <c r="I7" t="str">
        <f>IF(ISERROR(MATCH($C7,Cyclocross!C:C,0)),"нет в списках","есть")</f>
        <v>есть</v>
      </c>
      <c r="J7" s="38"/>
    </row>
    <row r="8" spans="1:10" ht="12.75">
      <c r="A8">
        <v>4</v>
      </c>
      <c r="B8">
        <v>4840</v>
      </c>
      <c r="C8" t="s">
        <v>55</v>
      </c>
      <c r="D8" t="s">
        <v>56</v>
      </c>
      <c r="F8">
        <v>24</v>
      </c>
      <c r="G8" t="s">
        <v>57</v>
      </c>
      <c r="H8" s="1">
        <f t="shared" si="0"/>
        <v>9</v>
      </c>
      <c r="I8" t="str">
        <f>IF(ISERROR(MATCH($C8,Cyclocross!C:C,0)),"нет в списках","есть")</f>
        <v>есть</v>
      </c>
      <c r="J8" s="38"/>
    </row>
    <row r="9" spans="1:10" ht="12.75">
      <c r="A9">
        <v>5</v>
      </c>
      <c r="B9">
        <v>169</v>
      </c>
      <c r="C9" t="s">
        <v>90</v>
      </c>
      <c r="D9" t="s">
        <v>91</v>
      </c>
      <c r="F9">
        <v>32</v>
      </c>
      <c r="G9" t="s">
        <v>99</v>
      </c>
      <c r="H9" s="1">
        <f t="shared" si="0"/>
        <v>8</v>
      </c>
      <c r="I9" t="str">
        <f>IF(ISERROR(MATCH($C9,Cyclocross!C:C,0)),"нет в списках","есть")</f>
        <v>есть</v>
      </c>
      <c r="J9" s="38"/>
    </row>
    <row r="10" spans="1:10" ht="12.75">
      <c r="A10">
        <v>6</v>
      </c>
      <c r="B10">
        <v>448</v>
      </c>
      <c r="C10" t="s">
        <v>85</v>
      </c>
      <c r="D10" t="s">
        <v>86</v>
      </c>
      <c r="E10" t="s">
        <v>29</v>
      </c>
      <c r="F10">
        <v>32</v>
      </c>
      <c r="G10" t="s">
        <v>3</v>
      </c>
      <c r="H10" s="1">
        <f t="shared" si="0"/>
        <v>7</v>
      </c>
      <c r="I10" t="str">
        <f>IF(ISERROR(MATCH($C10,Cyclocross!C:C,0)),"нет в списках","есть")</f>
        <v>есть</v>
      </c>
      <c r="J10" s="38"/>
    </row>
    <row r="11" spans="1:10" ht="12.75">
      <c r="A11">
        <v>7</v>
      </c>
      <c r="B11">
        <v>196</v>
      </c>
      <c r="C11" t="s">
        <v>138</v>
      </c>
      <c r="D11" t="s">
        <v>139</v>
      </c>
      <c r="F11">
        <v>32</v>
      </c>
      <c r="G11" t="s">
        <v>3</v>
      </c>
      <c r="H11" s="1">
        <f t="shared" si="0"/>
        <v>6</v>
      </c>
      <c r="I11" t="str">
        <f>IF(ISERROR(MATCH($C11,Cyclocross!C:C,0)),"нет в списках","есть")</f>
        <v>есть</v>
      </c>
      <c r="J11" s="38"/>
    </row>
    <row r="12" spans="1:10" ht="12.75">
      <c r="A12">
        <v>8</v>
      </c>
      <c r="B12">
        <v>5333</v>
      </c>
      <c r="C12" t="s">
        <v>78</v>
      </c>
      <c r="D12" t="s">
        <v>79</v>
      </c>
      <c r="F12">
        <v>27</v>
      </c>
      <c r="G12" t="s">
        <v>140</v>
      </c>
      <c r="H12" s="1">
        <f t="shared" si="0"/>
        <v>5</v>
      </c>
      <c r="I12" t="str">
        <f>IF(ISERROR(MATCH($C12,Cyclocross!C:C,0)),"нет в списках","есть")</f>
        <v>есть</v>
      </c>
      <c r="J12" s="38"/>
    </row>
    <row r="13" spans="1:10" ht="12.75">
      <c r="A13">
        <v>9</v>
      </c>
      <c r="B13">
        <v>3694</v>
      </c>
      <c r="C13" t="s">
        <v>108</v>
      </c>
      <c r="D13" t="s">
        <v>109</v>
      </c>
      <c r="F13">
        <v>27</v>
      </c>
      <c r="G13" t="s">
        <v>110</v>
      </c>
      <c r="H13" s="1">
        <f t="shared" si="0"/>
        <v>4</v>
      </c>
      <c r="I13" t="str">
        <f>IF(ISERROR(MATCH($C13,Cyclocross!C:C,0)),"нет в списках","есть")</f>
        <v>есть</v>
      </c>
      <c r="J13" s="38"/>
    </row>
    <row r="14" spans="1:12" ht="12.75">
      <c r="A14">
        <v>10</v>
      </c>
      <c r="B14">
        <v>7176</v>
      </c>
      <c r="C14" t="s">
        <v>141</v>
      </c>
      <c r="D14" t="s">
        <v>142</v>
      </c>
      <c r="F14">
        <v>31</v>
      </c>
      <c r="G14" t="s">
        <v>140</v>
      </c>
      <c r="H14" s="1">
        <f t="shared" si="0"/>
        <v>3</v>
      </c>
      <c r="I14" t="str">
        <f>IF(ISERROR(MATCH($C14,Cyclocross!C:C,0)),"нет в списках","есть")</f>
        <v>есть</v>
      </c>
      <c r="J14" s="38"/>
      <c r="L14" s="2"/>
    </row>
    <row r="15" spans="1:12" ht="12.75">
      <c r="A15" t="s">
        <v>9</v>
      </c>
      <c r="B15">
        <v>2823</v>
      </c>
      <c r="C15" t="s">
        <v>33</v>
      </c>
      <c r="D15" t="s">
        <v>34</v>
      </c>
      <c r="E15" t="s">
        <v>50</v>
      </c>
      <c r="F15">
        <v>24</v>
      </c>
      <c r="G15" t="s">
        <v>14</v>
      </c>
      <c r="H15" s="1">
        <v>1</v>
      </c>
      <c r="I15" t="str">
        <f>IF(ISERROR(MATCH($C15,Cyclocross!C:C,0)),"нет в списках","есть")</f>
        <v>есть</v>
      </c>
      <c r="J15" s="38"/>
      <c r="L15" s="3"/>
    </row>
    <row r="16" spans="1:10" ht="12.75">
      <c r="A16" t="s">
        <v>9</v>
      </c>
      <c r="B16">
        <v>2075</v>
      </c>
      <c r="C16" t="s">
        <v>143</v>
      </c>
      <c r="D16" t="s">
        <v>60</v>
      </c>
      <c r="E16" t="s">
        <v>89</v>
      </c>
      <c r="F16">
        <v>27</v>
      </c>
      <c r="G16" t="s">
        <v>3</v>
      </c>
      <c r="H16" s="1">
        <v>1</v>
      </c>
      <c r="I16" t="str">
        <f>IF(ISERROR(MATCH($C16,Cyclocross!C:C,0)),"нет в списках","есть")</f>
        <v>есть</v>
      </c>
      <c r="J16" s="38"/>
    </row>
    <row r="17" spans="8:10" ht="12.75">
      <c r="H17" s="1"/>
      <c r="J17" s="38"/>
    </row>
    <row r="18" spans="8:10" ht="12.75">
      <c r="H18" s="1"/>
      <c r="J18" s="38"/>
    </row>
    <row r="19" spans="8:10" ht="12.75">
      <c r="H19" s="1"/>
      <c r="J19" s="38"/>
    </row>
    <row r="20" spans="8:10" ht="12.75">
      <c r="H20" s="1"/>
      <c r="J20" s="38"/>
    </row>
    <row r="21" spans="8:10" ht="12.75">
      <c r="H21" s="1"/>
      <c r="J21" s="38"/>
    </row>
    <row r="22" spans="8:10" ht="12.75">
      <c r="H22" s="1"/>
      <c r="J22" s="38"/>
    </row>
    <row r="24" spans="1:11" s="2" customFormat="1" ht="12.75">
      <c r="A24" s="5" t="s">
        <v>0</v>
      </c>
      <c r="B24" s="5"/>
      <c r="C24" s="44" t="s">
        <v>82</v>
      </c>
      <c r="J24" s="4"/>
      <c r="K24" s="37"/>
    </row>
    <row r="25" spans="1:11" ht="12.75">
      <c r="A25" s="2" t="s">
        <v>1</v>
      </c>
      <c r="B25" s="2"/>
      <c r="C25" s="2" t="s">
        <v>2</v>
      </c>
      <c r="D25" s="2" t="s">
        <v>12</v>
      </c>
      <c r="E25" s="2" t="s">
        <v>20</v>
      </c>
      <c r="F25" s="2" t="s">
        <v>23</v>
      </c>
      <c r="G25" s="2" t="s">
        <v>7</v>
      </c>
      <c r="H25" s="4" t="s">
        <v>8</v>
      </c>
      <c r="I25" s="2" t="s">
        <v>13</v>
      </c>
      <c r="J25" s="4"/>
      <c r="K25" s="37"/>
    </row>
    <row r="26" spans="1:10" ht="12.75">
      <c r="A26">
        <v>1</v>
      </c>
      <c r="B26">
        <v>1925</v>
      </c>
      <c r="C26" t="s">
        <v>144</v>
      </c>
      <c r="H26" s="1">
        <v>26</v>
      </c>
      <c r="I26" t="str">
        <f>IF(ISERROR(MATCH($C26,'Mужчины до 30 лет'!C:C,0)),"нет в списках","есть")</f>
        <v>есть</v>
      </c>
      <c r="J26" s="38"/>
    </row>
    <row r="27" spans="1:10" ht="12.75">
      <c r="A27">
        <v>2</v>
      </c>
      <c r="B27">
        <v>7442</v>
      </c>
      <c r="C27" t="s">
        <v>127</v>
      </c>
      <c r="D27" t="s">
        <v>145</v>
      </c>
      <c r="E27" t="s">
        <v>113</v>
      </c>
      <c r="F27">
        <v>16</v>
      </c>
      <c r="G27" t="s">
        <v>146</v>
      </c>
      <c r="H27" s="1">
        <f>H26-1</f>
        <v>25</v>
      </c>
      <c r="I27" t="str">
        <f>IF(ISERROR(MATCH($C27,'Mужчины до 30 лет'!C:C,0)),"нет в списках","есть")</f>
        <v>есть</v>
      </c>
      <c r="J27" s="38"/>
    </row>
    <row r="28" spans="1:10" ht="12.75">
      <c r="A28">
        <v>3</v>
      </c>
      <c r="B28">
        <v>2759</v>
      </c>
      <c r="C28" t="s">
        <v>147</v>
      </c>
      <c r="D28" t="s">
        <v>148</v>
      </c>
      <c r="E28" t="s">
        <v>30</v>
      </c>
      <c r="F28">
        <v>25</v>
      </c>
      <c r="G28" t="s">
        <v>14</v>
      </c>
      <c r="H28" s="1">
        <f aca="true" t="shared" si="1" ref="H28:H48">H27-1</f>
        <v>24</v>
      </c>
      <c r="I28" t="str">
        <f>IF(ISERROR(MATCH($C28,'Mужчины до 30 лет'!C:C,0)),"нет в списках","есть")</f>
        <v>есть</v>
      </c>
      <c r="J28" s="38"/>
    </row>
    <row r="29" spans="1:10" ht="12.75">
      <c r="A29">
        <v>4</v>
      </c>
      <c r="B29">
        <v>5470</v>
      </c>
      <c r="C29" t="s">
        <v>58</v>
      </c>
      <c r="D29" t="s">
        <v>59</v>
      </c>
      <c r="F29">
        <v>20</v>
      </c>
      <c r="G29" t="s">
        <v>3</v>
      </c>
      <c r="H29" s="1">
        <f t="shared" si="1"/>
        <v>23</v>
      </c>
      <c r="I29" t="str">
        <f>IF(ISERROR(MATCH($C29,'Mужчины до 30 лет'!C:C,0)),"нет в списках","есть")</f>
        <v>есть</v>
      </c>
      <c r="J29" s="38"/>
    </row>
    <row r="30" spans="1:10" ht="12.75">
      <c r="A30">
        <v>5</v>
      </c>
      <c r="B30">
        <v>3168</v>
      </c>
      <c r="C30" t="s">
        <v>61</v>
      </c>
      <c r="H30" s="1">
        <f t="shared" si="1"/>
        <v>22</v>
      </c>
      <c r="I30" t="str">
        <f>IF(ISERROR(MATCH($C30,'Mужчины до 30 лет'!C:C,0)),"нет в списках","есть")</f>
        <v>есть</v>
      </c>
      <c r="J30" s="38"/>
    </row>
    <row r="31" spans="1:10" ht="12.75">
      <c r="A31">
        <v>6</v>
      </c>
      <c r="B31">
        <v>5958</v>
      </c>
      <c r="C31" t="s">
        <v>71</v>
      </c>
      <c r="D31" t="s">
        <v>72</v>
      </c>
      <c r="F31">
        <v>20</v>
      </c>
      <c r="G31" t="s">
        <v>3</v>
      </c>
      <c r="H31" s="1">
        <f t="shared" si="1"/>
        <v>21</v>
      </c>
      <c r="I31" t="str">
        <f>IF(ISERROR(MATCH($C31,'Mужчины до 30 лет'!C:C,0)),"нет в списках","есть")</f>
        <v>есть</v>
      </c>
      <c r="J31" s="38"/>
    </row>
    <row r="32" spans="1:10" ht="12.75">
      <c r="A32">
        <v>7</v>
      </c>
      <c r="B32">
        <v>0</v>
      </c>
      <c r="C32" t="s">
        <v>149</v>
      </c>
      <c r="H32" s="1">
        <f t="shared" si="1"/>
        <v>20</v>
      </c>
      <c r="I32" t="str">
        <f>IF(ISERROR(MATCH($C32,'Mужчины до 30 лет'!C:C,0)),"нет в списках","есть")</f>
        <v>есть</v>
      </c>
      <c r="J32" s="38"/>
    </row>
    <row r="33" spans="1:10" ht="12.75">
      <c r="A33">
        <v>8</v>
      </c>
      <c r="B33">
        <v>6217</v>
      </c>
      <c r="C33" t="s">
        <v>69</v>
      </c>
      <c r="D33" t="s">
        <v>70</v>
      </c>
      <c r="F33">
        <v>26</v>
      </c>
      <c r="G33" t="s">
        <v>3</v>
      </c>
      <c r="H33" s="1">
        <f t="shared" si="1"/>
        <v>19</v>
      </c>
      <c r="I33" t="str">
        <f>IF(ISERROR(MATCH($C33,'Mужчины до 30 лет'!C:C,0)),"нет в списках","есть")</f>
        <v>есть</v>
      </c>
      <c r="J33" s="38"/>
    </row>
    <row r="34" spans="1:10" ht="12.75">
      <c r="A34">
        <v>9</v>
      </c>
      <c r="B34">
        <v>5155</v>
      </c>
      <c r="C34" t="s">
        <v>64</v>
      </c>
      <c r="D34" t="s">
        <v>65</v>
      </c>
      <c r="F34">
        <v>28</v>
      </c>
      <c r="G34" t="s">
        <v>3</v>
      </c>
      <c r="H34" s="1">
        <f t="shared" si="1"/>
        <v>18</v>
      </c>
      <c r="I34" t="str">
        <f>IF(ISERROR(MATCH($C34,'Mужчины до 30 лет'!C:C,0)),"нет в списках","есть")</f>
        <v>есть</v>
      </c>
      <c r="J34" s="38"/>
    </row>
    <row r="35" spans="1:12" ht="12.75">
      <c r="A35">
        <v>10</v>
      </c>
      <c r="B35">
        <v>3181</v>
      </c>
      <c r="C35" t="s">
        <v>35</v>
      </c>
      <c r="D35" t="s">
        <v>36</v>
      </c>
      <c r="E35" t="s">
        <v>150</v>
      </c>
      <c r="F35">
        <v>26</v>
      </c>
      <c r="G35" t="s">
        <v>140</v>
      </c>
      <c r="H35" s="1">
        <f t="shared" si="1"/>
        <v>17</v>
      </c>
      <c r="I35" t="str">
        <f>IF(ISERROR(MATCH($C35,'Mужчины до 30 лет'!C:C,0)),"нет в списках","есть")</f>
        <v>есть</v>
      </c>
      <c r="J35" s="38"/>
      <c r="L35" s="2"/>
    </row>
    <row r="36" spans="1:12" ht="12.75">
      <c r="A36">
        <v>11</v>
      </c>
      <c r="B36">
        <v>7330</v>
      </c>
      <c r="C36" t="s">
        <v>151</v>
      </c>
      <c r="D36" t="s">
        <v>152</v>
      </c>
      <c r="E36" t="s">
        <v>153</v>
      </c>
      <c r="F36">
        <v>16</v>
      </c>
      <c r="G36" t="s">
        <v>3</v>
      </c>
      <c r="H36" s="1">
        <f t="shared" si="1"/>
        <v>16</v>
      </c>
      <c r="I36" t="str">
        <f>IF(ISERROR(MATCH($C36,'Mужчины до 30 лет'!C:C,0)),"нет в списках","есть")</f>
        <v>есть</v>
      </c>
      <c r="J36" s="38"/>
      <c r="L36" s="3"/>
    </row>
    <row r="37" spans="1:10" ht="12.75">
      <c r="A37">
        <v>12</v>
      </c>
      <c r="B37">
        <v>5200</v>
      </c>
      <c r="C37" t="s">
        <v>66</v>
      </c>
      <c r="D37" t="s">
        <v>67</v>
      </c>
      <c r="F37">
        <v>27</v>
      </c>
      <c r="G37" t="s">
        <v>3</v>
      </c>
      <c r="H37" s="1">
        <f t="shared" si="1"/>
        <v>15</v>
      </c>
      <c r="I37" t="str">
        <f>IF(ISERROR(MATCH($C37,'Mужчины до 30 лет'!C:C,0)),"нет в списках","есть")</f>
        <v>есть</v>
      </c>
      <c r="J37" s="38"/>
    </row>
    <row r="38" spans="1:10" ht="12.75">
      <c r="A38">
        <v>13</v>
      </c>
      <c r="B38">
        <v>6005</v>
      </c>
      <c r="C38" t="s">
        <v>74</v>
      </c>
      <c r="D38" t="s">
        <v>75</v>
      </c>
      <c r="E38" t="s">
        <v>89</v>
      </c>
      <c r="F38">
        <v>29</v>
      </c>
      <c r="G38" t="s">
        <v>3</v>
      </c>
      <c r="H38" s="1">
        <f t="shared" si="1"/>
        <v>14</v>
      </c>
      <c r="I38" t="str">
        <f>IF(ISERROR(MATCH($C38,'Mужчины до 30 лет'!C:C,0)),"нет в списках","есть")</f>
        <v>есть</v>
      </c>
      <c r="J38" s="38"/>
    </row>
    <row r="39" spans="1:10" ht="12.75">
      <c r="A39">
        <v>14</v>
      </c>
      <c r="B39">
        <v>965</v>
      </c>
      <c r="C39" t="s">
        <v>154</v>
      </c>
      <c r="D39" t="s">
        <v>155</v>
      </c>
      <c r="E39" t="s">
        <v>156</v>
      </c>
      <c r="F39">
        <v>23</v>
      </c>
      <c r="G39" t="s">
        <v>140</v>
      </c>
      <c r="H39" s="1">
        <f t="shared" si="1"/>
        <v>13</v>
      </c>
      <c r="I39" t="str">
        <f>IF(ISERROR(MATCH($C39,'Mужчины до 30 лет'!C:C,0)),"нет в списках","есть")</f>
        <v>есть</v>
      </c>
      <c r="J39" s="38"/>
    </row>
    <row r="40" spans="1:10" ht="12.75">
      <c r="A40">
        <v>15</v>
      </c>
      <c r="B40">
        <v>6926</v>
      </c>
      <c r="C40" t="s">
        <v>157</v>
      </c>
      <c r="D40" t="s">
        <v>158</v>
      </c>
      <c r="F40">
        <v>28</v>
      </c>
      <c r="G40" t="s">
        <v>140</v>
      </c>
      <c r="H40" s="1">
        <f t="shared" si="1"/>
        <v>12</v>
      </c>
      <c r="I40" t="str">
        <f>IF(ISERROR(MATCH($C40,'Mужчины до 30 лет'!C:C,0)),"нет в списках","есть")</f>
        <v>есть</v>
      </c>
      <c r="J40" s="38"/>
    </row>
    <row r="41" spans="1:10" ht="12.75">
      <c r="A41">
        <v>16</v>
      </c>
      <c r="B41">
        <v>118</v>
      </c>
      <c r="C41" t="s">
        <v>5</v>
      </c>
      <c r="D41" t="s">
        <v>21</v>
      </c>
      <c r="F41">
        <v>29</v>
      </c>
      <c r="G41" t="s">
        <v>3</v>
      </c>
      <c r="H41" s="1">
        <f t="shared" si="1"/>
        <v>11</v>
      </c>
      <c r="I41" t="str">
        <f>IF(ISERROR(MATCH($C41,'Mужчины до 30 лет'!C:C,0)),"нет в списках","есть")</f>
        <v>есть</v>
      </c>
      <c r="J41" s="38"/>
    </row>
    <row r="42" spans="1:10" ht="12.75">
      <c r="A42">
        <v>17</v>
      </c>
      <c r="B42">
        <v>4966</v>
      </c>
      <c r="C42" t="s">
        <v>73</v>
      </c>
      <c r="H42" s="1">
        <f t="shared" si="1"/>
        <v>10</v>
      </c>
      <c r="I42" t="str">
        <f>IF(ISERROR(MATCH($C42,'Mужчины до 30 лет'!C:C,0)),"нет в списках","есть")</f>
        <v>есть</v>
      </c>
      <c r="J42" s="38"/>
    </row>
    <row r="43" spans="1:10" ht="12.75">
      <c r="A43">
        <v>18</v>
      </c>
      <c r="B43">
        <v>7517</v>
      </c>
      <c r="C43" t="s">
        <v>159</v>
      </c>
      <c r="D43" t="s">
        <v>160</v>
      </c>
      <c r="E43" t="s">
        <v>161</v>
      </c>
      <c r="F43">
        <v>26</v>
      </c>
      <c r="G43" t="s">
        <v>3</v>
      </c>
      <c r="H43" s="1">
        <f t="shared" si="1"/>
        <v>9</v>
      </c>
      <c r="I43" t="str">
        <f>IF(ISERROR(MATCH($C43,'Mужчины до 30 лет'!C:C,0)),"нет в списках","есть")</f>
        <v>есть</v>
      </c>
      <c r="J43" s="38"/>
    </row>
    <row r="44" spans="1:10" ht="12.75">
      <c r="A44">
        <v>19</v>
      </c>
      <c r="B44">
        <v>7100</v>
      </c>
      <c r="C44" t="s">
        <v>162</v>
      </c>
      <c r="D44" t="s">
        <v>163</v>
      </c>
      <c r="F44">
        <v>26</v>
      </c>
      <c r="G44" t="s">
        <v>3</v>
      </c>
      <c r="H44" s="1">
        <f t="shared" si="1"/>
        <v>8</v>
      </c>
      <c r="I44" t="str">
        <f>IF(ISERROR(MATCH($C44,'Mужчины до 30 лет'!C:C,0)),"нет в списках","есть")</f>
        <v>есть</v>
      </c>
      <c r="J44" s="38"/>
    </row>
    <row r="45" spans="1:10" ht="12.75">
      <c r="A45">
        <v>20</v>
      </c>
      <c r="B45">
        <v>6491</v>
      </c>
      <c r="C45" t="s">
        <v>106</v>
      </c>
      <c r="D45" t="s">
        <v>107</v>
      </c>
      <c r="F45">
        <v>26</v>
      </c>
      <c r="G45" t="s">
        <v>3</v>
      </c>
      <c r="H45" s="1">
        <f t="shared" si="1"/>
        <v>7</v>
      </c>
      <c r="I45" t="str">
        <f>IF(ISERROR(MATCH($C45,'Mужчины до 30 лет'!C:C,0)),"нет в списках","есть")</f>
        <v>есть</v>
      </c>
      <c r="J45" s="38"/>
    </row>
    <row r="46" spans="1:10" ht="12.75">
      <c r="A46">
        <v>21</v>
      </c>
      <c r="B46">
        <v>7524</v>
      </c>
      <c r="C46" t="s">
        <v>164</v>
      </c>
      <c r="D46" t="s">
        <v>165</v>
      </c>
      <c r="F46">
        <v>27</v>
      </c>
      <c r="G46" t="s">
        <v>99</v>
      </c>
      <c r="H46" s="1">
        <f t="shared" si="1"/>
        <v>6</v>
      </c>
      <c r="I46" t="str">
        <f>IF(ISERROR(MATCH($C46,'Mужчины до 30 лет'!C:C,0)),"нет в списках","есть")</f>
        <v>есть</v>
      </c>
      <c r="J46" s="38"/>
    </row>
    <row r="47" spans="1:10" ht="12.75">
      <c r="A47">
        <v>22</v>
      </c>
      <c r="B47">
        <v>7006</v>
      </c>
      <c r="C47" t="s">
        <v>166</v>
      </c>
      <c r="D47" t="s">
        <v>167</v>
      </c>
      <c r="F47">
        <v>22</v>
      </c>
      <c r="G47" t="s">
        <v>3</v>
      </c>
      <c r="H47" s="1">
        <f t="shared" si="1"/>
        <v>5</v>
      </c>
      <c r="I47" t="str">
        <f>IF(ISERROR(MATCH($C47,'Mужчины до 30 лет'!C:C,0)),"нет в списках","есть")</f>
        <v>есть</v>
      </c>
      <c r="J47" s="38"/>
    </row>
    <row r="48" spans="1:10" ht="12.75">
      <c r="A48">
        <v>23</v>
      </c>
      <c r="B48">
        <v>0</v>
      </c>
      <c r="C48" t="s">
        <v>168</v>
      </c>
      <c r="H48" s="1">
        <f t="shared" si="1"/>
        <v>4</v>
      </c>
      <c r="I48" t="str">
        <f>IF(ISERROR(MATCH($C48,'Mужчины до 30 лет'!C:C,0)),"нет в списках","есть")</f>
        <v>есть</v>
      </c>
      <c r="J48" s="38"/>
    </row>
    <row r="49" spans="1:10" ht="12.75">
      <c r="A49" t="s">
        <v>9</v>
      </c>
      <c r="B49">
        <v>7536</v>
      </c>
      <c r="C49" t="s">
        <v>169</v>
      </c>
      <c r="D49" t="s">
        <v>170</v>
      </c>
      <c r="F49">
        <v>26</v>
      </c>
      <c r="G49" t="s">
        <v>140</v>
      </c>
      <c r="H49" s="1">
        <v>1</v>
      </c>
      <c r="I49" t="str">
        <f>IF(ISERROR(MATCH($C49,'Mужчины до 30 лет'!C:C,0)),"нет в списках","есть")</f>
        <v>есть</v>
      </c>
      <c r="J49" s="38"/>
    </row>
    <row r="50" spans="1:10" ht="12.75">
      <c r="A50" t="s">
        <v>9</v>
      </c>
      <c r="B50">
        <v>7528</v>
      </c>
      <c r="C50" t="s">
        <v>171</v>
      </c>
      <c r="D50" t="s">
        <v>172</v>
      </c>
      <c r="F50">
        <v>23</v>
      </c>
      <c r="G50" t="s">
        <v>3</v>
      </c>
      <c r="H50" s="1">
        <v>1</v>
      </c>
      <c r="I50" t="str">
        <f>IF(ISERROR(MATCH($C50,'Mужчины до 30 лет'!C:C,0)),"нет в списках","есть")</f>
        <v>есть</v>
      </c>
      <c r="J50" s="38"/>
    </row>
    <row r="51" spans="1:10" ht="12.75">
      <c r="A51" t="s">
        <v>9</v>
      </c>
      <c r="B51">
        <v>7540</v>
      </c>
      <c r="C51" t="s">
        <v>173</v>
      </c>
      <c r="D51" t="s">
        <v>174</v>
      </c>
      <c r="E51" t="s">
        <v>175</v>
      </c>
      <c r="F51">
        <v>24</v>
      </c>
      <c r="G51" t="s">
        <v>176</v>
      </c>
      <c r="H51" s="1">
        <v>1</v>
      </c>
      <c r="I51" t="str">
        <f>IF(ISERROR(MATCH($C51,'Mужчины до 30 лет'!C:C,0)),"нет в списках","есть")</f>
        <v>есть</v>
      </c>
      <c r="J51" s="38"/>
    </row>
    <row r="52" spans="8:10" ht="12.75">
      <c r="H52" s="1"/>
      <c r="J52" s="38"/>
    </row>
    <row r="53" spans="8:10" ht="12.75">
      <c r="H53" s="1"/>
      <c r="J53" s="38"/>
    </row>
    <row r="54" spans="8:10" ht="12.75">
      <c r="H54" s="1"/>
      <c r="J54" s="38"/>
    </row>
    <row r="55" spans="8:10" ht="12.75">
      <c r="H55" s="1"/>
      <c r="J55" s="38"/>
    </row>
    <row r="56" spans="8:10" ht="12.75">
      <c r="H56" s="1"/>
      <c r="J56" s="38"/>
    </row>
    <row r="57" spans="8:10" ht="12.75">
      <c r="H57" s="1"/>
      <c r="J57" s="38"/>
    </row>
    <row r="58" spans="8:10" ht="12.75">
      <c r="H58" s="1"/>
      <c r="J58" s="38"/>
    </row>
    <row r="59" spans="8:10" ht="12.75">
      <c r="H59" s="1"/>
      <c r="J59" s="38"/>
    </row>
    <row r="60" spans="8:10" ht="12.75">
      <c r="H60" s="1"/>
      <c r="J60" s="38"/>
    </row>
    <row r="61" spans="8:10" ht="12.75">
      <c r="H61" s="1"/>
      <c r="J61" s="38"/>
    </row>
    <row r="62" spans="8:10" ht="12.75">
      <c r="H62" s="1"/>
      <c r="J62" s="38"/>
    </row>
    <row r="63" spans="8:10" ht="12.75">
      <c r="H63" s="1"/>
      <c r="J63" s="38"/>
    </row>
    <row r="64" spans="1:11" s="2" customFormat="1" ht="12.75">
      <c r="A64" s="5" t="s">
        <v>0</v>
      </c>
      <c r="B64" s="5"/>
      <c r="C64" s="44" t="s">
        <v>83</v>
      </c>
      <c r="J64" s="4"/>
      <c r="K64" s="37"/>
    </row>
    <row r="65" spans="1:11" ht="12.75">
      <c r="A65" s="2" t="s">
        <v>1</v>
      </c>
      <c r="B65" s="2"/>
      <c r="C65" s="2" t="s">
        <v>2</v>
      </c>
      <c r="D65" s="2" t="s">
        <v>12</v>
      </c>
      <c r="E65" s="2" t="s">
        <v>20</v>
      </c>
      <c r="F65" s="2" t="s">
        <v>23</v>
      </c>
      <c r="G65" s="2" t="s">
        <v>7</v>
      </c>
      <c r="H65" s="4" t="s">
        <v>8</v>
      </c>
      <c r="I65" s="2" t="s">
        <v>13</v>
      </c>
      <c r="J65" s="4"/>
      <c r="K65" s="37"/>
    </row>
    <row r="66" spans="1:10" ht="12.75">
      <c r="A66">
        <v>1</v>
      </c>
      <c r="B66">
        <v>2049</v>
      </c>
      <c r="C66" t="s">
        <v>31</v>
      </c>
      <c r="D66" t="s">
        <v>123</v>
      </c>
      <c r="E66" t="s">
        <v>177</v>
      </c>
      <c r="F66">
        <v>30</v>
      </c>
      <c r="G66" t="s">
        <v>146</v>
      </c>
      <c r="H66" s="1">
        <v>26</v>
      </c>
      <c r="I66" t="str">
        <f>IF(ISERROR(MATCH($C66,'Mужчины 30-39 лет'!C:C,0)),"нет в списках","есть")</f>
        <v>есть</v>
      </c>
      <c r="J66" s="38"/>
    </row>
    <row r="67" spans="1:10" ht="12.75">
      <c r="A67">
        <v>2</v>
      </c>
      <c r="B67">
        <v>4972</v>
      </c>
      <c r="C67" t="s">
        <v>125</v>
      </c>
      <c r="D67" t="s">
        <v>126</v>
      </c>
      <c r="F67">
        <v>30</v>
      </c>
      <c r="G67" t="s">
        <v>3</v>
      </c>
      <c r="H67" s="1">
        <f>H66-1</f>
        <v>25</v>
      </c>
      <c r="I67" t="str">
        <f>IF(ISERROR(MATCH($C67,'Mужчины 30-39 лет'!C:C,0)),"нет в списках","есть")</f>
        <v>есть</v>
      </c>
      <c r="J67" s="38"/>
    </row>
    <row r="68" spans="1:10" ht="12.75">
      <c r="A68">
        <v>3</v>
      </c>
      <c r="B68">
        <v>3075</v>
      </c>
      <c r="C68" t="s">
        <v>37</v>
      </c>
      <c r="D68" t="s">
        <v>38</v>
      </c>
      <c r="E68" t="s">
        <v>89</v>
      </c>
      <c r="F68">
        <v>39</v>
      </c>
      <c r="G68" t="s">
        <v>14</v>
      </c>
      <c r="H68" s="1">
        <f aca="true" t="shared" si="2" ref="H68:H85">H67-1</f>
        <v>24</v>
      </c>
      <c r="I68" t="str">
        <f>IF(ISERROR(MATCH($C68,'Mужчины 30-39 лет'!C:C,0)),"нет в списках","есть")</f>
        <v>есть</v>
      </c>
      <c r="J68" s="38"/>
    </row>
    <row r="69" spans="1:10" ht="12.75">
      <c r="A69">
        <v>4</v>
      </c>
      <c r="B69">
        <v>5130</v>
      </c>
      <c r="C69" t="s">
        <v>87</v>
      </c>
      <c r="D69" t="s">
        <v>88</v>
      </c>
      <c r="E69" t="s">
        <v>178</v>
      </c>
      <c r="F69">
        <v>36</v>
      </c>
      <c r="G69" t="s">
        <v>24</v>
      </c>
      <c r="H69" s="1">
        <f t="shared" si="2"/>
        <v>23</v>
      </c>
      <c r="I69" t="str">
        <f>IF(ISERROR(MATCH($C69,'Mужчины 30-39 лет'!C:C,0)),"нет в списках","есть")</f>
        <v>есть</v>
      </c>
      <c r="J69" s="38"/>
    </row>
    <row r="70" spans="1:10" ht="12.75">
      <c r="A70">
        <v>5</v>
      </c>
      <c r="B70">
        <v>4862</v>
      </c>
      <c r="C70" t="s">
        <v>179</v>
      </c>
      <c r="D70" t="s">
        <v>180</v>
      </c>
      <c r="F70">
        <v>31</v>
      </c>
      <c r="G70" t="s">
        <v>140</v>
      </c>
      <c r="H70" s="1">
        <f t="shared" si="2"/>
        <v>22</v>
      </c>
      <c r="I70" t="str">
        <f>IF(ISERROR(MATCH($C70,'Mужчины 30-39 лет'!C:C,0)),"нет в списках","есть")</f>
        <v>есть</v>
      </c>
      <c r="J70" s="38"/>
    </row>
    <row r="71" spans="1:10" ht="12.75">
      <c r="A71">
        <v>6</v>
      </c>
      <c r="B71">
        <v>6704</v>
      </c>
      <c r="C71" t="s">
        <v>181</v>
      </c>
      <c r="D71" t="s">
        <v>182</v>
      </c>
      <c r="E71" t="s">
        <v>153</v>
      </c>
      <c r="F71">
        <v>30</v>
      </c>
      <c r="G71" t="s">
        <v>183</v>
      </c>
      <c r="H71" s="1">
        <f t="shared" si="2"/>
        <v>21</v>
      </c>
      <c r="I71" t="str">
        <f>IF(ISERROR(MATCH($C71,'Mужчины 30-39 лет'!C:C,0)),"нет в списках","есть")</f>
        <v>есть</v>
      </c>
      <c r="J71" s="38"/>
    </row>
    <row r="72" spans="1:10" ht="12.75">
      <c r="A72">
        <v>7</v>
      </c>
      <c r="B72">
        <v>3006</v>
      </c>
      <c r="C72" t="s">
        <v>129</v>
      </c>
      <c r="D72" t="s">
        <v>130</v>
      </c>
      <c r="E72" t="s">
        <v>89</v>
      </c>
      <c r="F72">
        <v>32</v>
      </c>
      <c r="G72" t="s">
        <v>3</v>
      </c>
      <c r="H72" s="1">
        <f t="shared" si="2"/>
        <v>20</v>
      </c>
      <c r="I72" t="str">
        <f>IF(ISERROR(MATCH($C72,'Mужчины 30-39 лет'!C:C,0)),"нет в списках","есть")</f>
        <v>есть</v>
      </c>
      <c r="J72" s="38"/>
    </row>
    <row r="73" spans="1:10" ht="12.75">
      <c r="A73">
        <v>8</v>
      </c>
      <c r="B73">
        <v>121</v>
      </c>
      <c r="C73" t="s">
        <v>92</v>
      </c>
      <c r="D73" t="s">
        <v>93</v>
      </c>
      <c r="F73">
        <v>36</v>
      </c>
      <c r="G73" t="s">
        <v>94</v>
      </c>
      <c r="H73" s="1">
        <f t="shared" si="2"/>
        <v>19</v>
      </c>
      <c r="I73" t="str">
        <f>IF(ISERROR(MATCH($C73,'Mужчины 30-39 лет'!C:C,0)),"нет в списках","есть")</f>
        <v>есть</v>
      </c>
      <c r="J73" s="38"/>
    </row>
    <row r="74" spans="1:10" ht="12.75">
      <c r="A74">
        <v>9</v>
      </c>
      <c r="B74">
        <v>3862</v>
      </c>
      <c r="C74" t="s">
        <v>44</v>
      </c>
      <c r="D74" t="s">
        <v>47</v>
      </c>
      <c r="E74" t="s">
        <v>184</v>
      </c>
      <c r="F74">
        <v>35</v>
      </c>
      <c r="G74" t="s">
        <v>3</v>
      </c>
      <c r="H74" s="1">
        <f t="shared" si="2"/>
        <v>18</v>
      </c>
      <c r="I74" t="str">
        <f>IF(ISERROR(MATCH($C74,'Mужчины 30-39 лет'!C:C,0)),"нет в списках","есть")</f>
        <v>есть</v>
      </c>
      <c r="J74" s="38"/>
    </row>
    <row r="75" spans="1:12" ht="12.75">
      <c r="A75">
        <v>10</v>
      </c>
      <c r="B75">
        <v>7534</v>
      </c>
      <c r="C75" t="s">
        <v>185</v>
      </c>
      <c r="D75" t="s">
        <v>186</v>
      </c>
      <c r="F75">
        <v>33</v>
      </c>
      <c r="G75" t="s">
        <v>140</v>
      </c>
      <c r="H75" s="1">
        <f t="shared" si="2"/>
        <v>17</v>
      </c>
      <c r="I75" t="str">
        <f>IF(ISERROR(MATCH($C75,'Mужчины 30-39 лет'!C:C,0)),"нет в списках","есть")</f>
        <v>есть</v>
      </c>
      <c r="J75" s="38"/>
      <c r="L75" s="2"/>
    </row>
    <row r="76" spans="1:12" ht="12.75">
      <c r="A76">
        <v>11</v>
      </c>
      <c r="B76">
        <v>6493</v>
      </c>
      <c r="C76" t="s">
        <v>114</v>
      </c>
      <c r="D76" t="s">
        <v>115</v>
      </c>
      <c r="E76" t="s">
        <v>161</v>
      </c>
      <c r="F76">
        <v>36</v>
      </c>
      <c r="G76" t="s">
        <v>3</v>
      </c>
      <c r="H76" s="1">
        <f t="shared" si="2"/>
        <v>16</v>
      </c>
      <c r="I76" t="str">
        <f>IF(ISERROR(MATCH($C76,'Mужчины 30-39 лет'!C:C,0)),"нет в списках","есть")</f>
        <v>есть</v>
      </c>
      <c r="J76" s="38"/>
      <c r="L76" s="3"/>
    </row>
    <row r="77" spans="1:10" ht="12.75">
      <c r="A77">
        <v>12</v>
      </c>
      <c r="B77">
        <v>7412</v>
      </c>
      <c r="C77" t="s">
        <v>187</v>
      </c>
      <c r="D77" t="s">
        <v>188</v>
      </c>
      <c r="E77" t="s">
        <v>153</v>
      </c>
      <c r="F77">
        <v>36</v>
      </c>
      <c r="G77" t="s">
        <v>183</v>
      </c>
      <c r="H77" s="1">
        <f t="shared" si="2"/>
        <v>15</v>
      </c>
      <c r="I77" t="str">
        <f>IF(ISERROR(MATCH($C77,'Mужчины 30-39 лет'!C:C,0)),"нет в списках","есть")</f>
        <v>есть</v>
      </c>
      <c r="J77" s="38"/>
    </row>
    <row r="78" spans="1:10" ht="12.75">
      <c r="A78">
        <v>13</v>
      </c>
      <c r="B78">
        <v>6806</v>
      </c>
      <c r="C78" t="s">
        <v>189</v>
      </c>
      <c r="D78" t="s">
        <v>190</v>
      </c>
      <c r="F78">
        <v>38</v>
      </c>
      <c r="G78" t="s">
        <v>3</v>
      </c>
      <c r="H78" s="1">
        <f t="shared" si="2"/>
        <v>14</v>
      </c>
      <c r="I78" t="str">
        <f>IF(ISERROR(MATCH($C78,'Mужчины 30-39 лет'!C:C,0)),"нет в списках","есть")</f>
        <v>есть</v>
      </c>
      <c r="J78" s="38"/>
    </row>
    <row r="79" spans="1:10" ht="12.75">
      <c r="A79">
        <v>14</v>
      </c>
      <c r="B79">
        <v>3021</v>
      </c>
      <c r="C79" t="s">
        <v>191</v>
      </c>
      <c r="D79" t="s">
        <v>192</v>
      </c>
      <c r="E79" t="s">
        <v>193</v>
      </c>
      <c r="F79">
        <v>34</v>
      </c>
      <c r="G79" t="s">
        <v>4</v>
      </c>
      <c r="H79" s="1">
        <f t="shared" si="2"/>
        <v>13</v>
      </c>
      <c r="I79" t="str">
        <f>IF(ISERROR(MATCH($C79,'Mужчины 30-39 лет'!C:C,0)),"нет в списках","есть")</f>
        <v>есть</v>
      </c>
      <c r="J79" s="38"/>
    </row>
    <row r="80" spans="1:10" ht="12.75">
      <c r="A80">
        <v>15</v>
      </c>
      <c r="B80">
        <v>6923</v>
      </c>
      <c r="C80" t="s">
        <v>194</v>
      </c>
      <c r="D80" t="s">
        <v>195</v>
      </c>
      <c r="F80">
        <v>31</v>
      </c>
      <c r="G80" t="s">
        <v>140</v>
      </c>
      <c r="H80" s="1">
        <f t="shared" si="2"/>
        <v>12</v>
      </c>
      <c r="I80" t="str">
        <f>IF(ISERROR(MATCH($C80,'Mужчины 30-39 лет'!C:C,0)),"нет в списках","есть")</f>
        <v>есть</v>
      </c>
      <c r="J80" s="38"/>
    </row>
    <row r="81" spans="1:10" ht="12.75">
      <c r="A81">
        <v>16</v>
      </c>
      <c r="B81">
        <v>138</v>
      </c>
      <c r="C81" t="s">
        <v>10</v>
      </c>
      <c r="D81" t="s">
        <v>32</v>
      </c>
      <c r="E81" t="s">
        <v>128</v>
      </c>
      <c r="F81">
        <v>38</v>
      </c>
      <c r="G81" t="s">
        <v>4</v>
      </c>
      <c r="H81" s="1">
        <f t="shared" si="2"/>
        <v>11</v>
      </c>
      <c r="I81" t="str">
        <f>IF(ISERROR(MATCH($C81,'Mужчины 30-39 лет'!C:C,0)),"нет в списках","есть")</f>
        <v>есть</v>
      </c>
      <c r="J81" s="38"/>
    </row>
    <row r="82" spans="1:10" ht="12.75">
      <c r="A82">
        <v>17</v>
      </c>
      <c r="B82">
        <v>5261</v>
      </c>
      <c r="C82" t="s">
        <v>196</v>
      </c>
      <c r="D82" t="s">
        <v>197</v>
      </c>
      <c r="E82" t="s">
        <v>198</v>
      </c>
      <c r="F82">
        <v>39</v>
      </c>
      <c r="G82" t="s">
        <v>98</v>
      </c>
      <c r="H82" s="1">
        <f t="shared" si="2"/>
        <v>10</v>
      </c>
      <c r="I82" t="str">
        <f>IF(ISERROR(MATCH($C82,'Mужчины 30-39 лет'!C:C,0)),"нет в списках","есть")</f>
        <v>есть</v>
      </c>
      <c r="J82" s="38"/>
    </row>
    <row r="83" spans="1:10" ht="12.75">
      <c r="A83">
        <v>18</v>
      </c>
      <c r="B83">
        <v>5081</v>
      </c>
      <c r="C83" t="s">
        <v>100</v>
      </c>
      <c r="F83">
        <v>38</v>
      </c>
      <c r="H83" s="1">
        <f t="shared" si="2"/>
        <v>9</v>
      </c>
      <c r="I83" t="str">
        <f>IF(ISERROR(MATCH($C83,'Mужчины 30-39 лет'!C:C,0)),"нет в списках","есть")</f>
        <v>есть</v>
      </c>
      <c r="J83" s="38"/>
    </row>
    <row r="84" spans="1:10" ht="12.75">
      <c r="A84">
        <v>19</v>
      </c>
      <c r="B84">
        <v>6686</v>
      </c>
      <c r="C84" t="s">
        <v>199</v>
      </c>
      <c r="D84" t="s">
        <v>200</v>
      </c>
      <c r="F84">
        <v>33</v>
      </c>
      <c r="G84" t="s">
        <v>3</v>
      </c>
      <c r="H84" s="1">
        <f t="shared" si="2"/>
        <v>8</v>
      </c>
      <c r="I84" t="str">
        <f>IF(ISERROR(MATCH($C84,'Mужчины 30-39 лет'!C:C,0)),"нет в списках","есть")</f>
        <v>есть</v>
      </c>
      <c r="J84" s="38"/>
    </row>
    <row r="85" spans="1:10" ht="12.75">
      <c r="A85">
        <v>20</v>
      </c>
      <c r="B85">
        <v>7317</v>
      </c>
      <c r="C85" t="s">
        <v>201</v>
      </c>
      <c r="D85" t="s">
        <v>202</v>
      </c>
      <c r="E85" t="s">
        <v>89</v>
      </c>
      <c r="F85">
        <v>32</v>
      </c>
      <c r="G85" t="s">
        <v>203</v>
      </c>
      <c r="H85" s="1">
        <f t="shared" si="2"/>
        <v>7</v>
      </c>
      <c r="I85" t="str">
        <f>IF(ISERROR(MATCH($C85,'Mужчины 30-39 лет'!C:C,0)),"нет в списках","есть")</f>
        <v>есть</v>
      </c>
      <c r="J85" s="38"/>
    </row>
    <row r="86" spans="1:10" ht="12.75">
      <c r="A86">
        <v>21</v>
      </c>
      <c r="B86">
        <v>5188</v>
      </c>
      <c r="C86" t="s">
        <v>95</v>
      </c>
      <c r="D86" t="s">
        <v>96</v>
      </c>
      <c r="E86" t="s">
        <v>137</v>
      </c>
      <c r="F86">
        <v>35</v>
      </c>
      <c r="G86" t="s">
        <v>14</v>
      </c>
      <c r="H86" s="1">
        <f>H85-1</f>
        <v>6</v>
      </c>
      <c r="I86" t="str">
        <f>IF(ISERROR(MATCH($C86,'Mужчины 30-39 лет'!C:C,0)),"нет в списках","есть")</f>
        <v>есть</v>
      </c>
      <c r="J86" s="38"/>
    </row>
    <row r="87" spans="1:10" ht="12.75">
      <c r="A87">
        <v>22</v>
      </c>
      <c r="B87">
        <v>0</v>
      </c>
      <c r="C87" t="s">
        <v>204</v>
      </c>
      <c r="F87">
        <v>39</v>
      </c>
      <c r="H87" s="1">
        <f>H86-1</f>
        <v>5</v>
      </c>
      <c r="I87" t="str">
        <f>IF(ISERROR(MATCH($C87,'Mужчины 30-39 лет'!C:C,0)),"нет в списках","есть")</f>
        <v>есть</v>
      </c>
      <c r="J87" s="38"/>
    </row>
    <row r="88" spans="1:10" ht="12.75">
      <c r="A88" t="s">
        <v>9</v>
      </c>
      <c r="B88">
        <v>7522</v>
      </c>
      <c r="C88" t="s">
        <v>205</v>
      </c>
      <c r="D88" t="s">
        <v>206</v>
      </c>
      <c r="F88">
        <v>33</v>
      </c>
      <c r="G88" t="s">
        <v>140</v>
      </c>
      <c r="H88" s="1">
        <v>1</v>
      </c>
      <c r="I88" t="str">
        <f>IF(ISERROR(MATCH($C88,'Mужчины 30-39 лет'!C:C,0)),"нет в списках","есть")</f>
        <v>есть</v>
      </c>
      <c r="J88" s="38"/>
    </row>
    <row r="89" spans="1:10" ht="12.75">
      <c r="A89" t="s">
        <v>9</v>
      </c>
      <c r="B89">
        <v>3533</v>
      </c>
      <c r="C89" t="s">
        <v>207</v>
      </c>
      <c r="D89" t="s">
        <v>208</v>
      </c>
      <c r="E89" t="s">
        <v>209</v>
      </c>
      <c r="F89">
        <v>32</v>
      </c>
      <c r="G89" t="s">
        <v>24</v>
      </c>
      <c r="H89" s="1">
        <v>1</v>
      </c>
      <c r="I89" t="str">
        <f>IF(ISERROR(MATCH($C89,'Mужчины 30-39 лет'!C:C,0)),"нет в списках","есть")</f>
        <v>есть</v>
      </c>
      <c r="J89" s="38"/>
    </row>
    <row r="90" spans="1:10" ht="12.75">
      <c r="A90" t="s">
        <v>9</v>
      </c>
      <c r="B90">
        <v>6028</v>
      </c>
      <c r="C90" t="s">
        <v>210</v>
      </c>
      <c r="D90" t="s">
        <v>211</v>
      </c>
      <c r="F90">
        <v>31</v>
      </c>
      <c r="G90" t="s">
        <v>3</v>
      </c>
      <c r="H90" s="1">
        <v>1</v>
      </c>
      <c r="I90" t="str">
        <f>IF(ISERROR(MATCH($C90,'Mужчины 30-39 лет'!C:C,0)),"нет в списках","есть")</f>
        <v>есть</v>
      </c>
      <c r="J90" s="38"/>
    </row>
    <row r="91" spans="1:10" ht="12.75">
      <c r="A91" t="s">
        <v>9</v>
      </c>
      <c r="B91">
        <v>6863</v>
      </c>
      <c r="C91" t="s">
        <v>212</v>
      </c>
      <c r="D91" t="s">
        <v>213</v>
      </c>
      <c r="E91" t="s">
        <v>175</v>
      </c>
      <c r="F91">
        <v>30</v>
      </c>
      <c r="G91" t="s">
        <v>140</v>
      </c>
      <c r="H91" s="1">
        <v>1</v>
      </c>
      <c r="I91" t="str">
        <f>IF(ISERROR(MATCH($C91,'Mужчины 30-39 лет'!C:C,0)),"нет в списках","есть")</f>
        <v>есть</v>
      </c>
      <c r="J91" s="38"/>
    </row>
    <row r="92" spans="8:10" ht="12.75">
      <c r="H92" s="1"/>
      <c r="J92" s="38"/>
    </row>
    <row r="93" spans="8:10" ht="12.75">
      <c r="H93" s="1"/>
      <c r="J93" s="38"/>
    </row>
    <row r="94" spans="8:10" ht="12.75">
      <c r="H94" s="1"/>
      <c r="J94" s="38"/>
    </row>
    <row r="95" spans="8:10" ht="12.75">
      <c r="H95" s="1"/>
      <c r="J95" s="38"/>
    </row>
    <row r="96" spans="8:10" ht="12.75">
      <c r="H96" s="1"/>
      <c r="J96" s="38"/>
    </row>
    <row r="97" spans="8:10" ht="12.75">
      <c r="H97" s="1"/>
      <c r="J97" s="38"/>
    </row>
    <row r="98" spans="8:10" ht="12.75">
      <c r="H98" s="1"/>
      <c r="J98" s="38"/>
    </row>
    <row r="99" spans="8:10" ht="12.75">
      <c r="H99" s="1"/>
      <c r="J99" s="38"/>
    </row>
    <row r="100" spans="1:11" s="2" customFormat="1" ht="12.75">
      <c r="A100" s="5" t="s">
        <v>0</v>
      </c>
      <c r="B100" s="5"/>
      <c r="C100" s="44" t="s">
        <v>102</v>
      </c>
      <c r="J100" s="4"/>
      <c r="K100" s="37"/>
    </row>
    <row r="101" spans="1:11" ht="12.75">
      <c r="A101" s="2" t="s">
        <v>1</v>
      </c>
      <c r="B101" s="2"/>
      <c r="C101" s="2" t="s">
        <v>2</v>
      </c>
      <c r="D101" s="2" t="s">
        <v>12</v>
      </c>
      <c r="E101" s="2" t="s">
        <v>20</v>
      </c>
      <c r="F101" s="2" t="s">
        <v>23</v>
      </c>
      <c r="G101" s="2" t="s">
        <v>7</v>
      </c>
      <c r="H101" s="4" t="s">
        <v>8</v>
      </c>
      <c r="I101" s="2" t="s">
        <v>13</v>
      </c>
      <c r="J101" s="4"/>
      <c r="K101" s="37"/>
    </row>
    <row r="102" spans="1:10" ht="12.75">
      <c r="A102">
        <v>1</v>
      </c>
      <c r="B102">
        <v>2003</v>
      </c>
      <c r="C102" t="s">
        <v>214</v>
      </c>
      <c r="D102" t="s">
        <v>42</v>
      </c>
      <c r="E102" t="s">
        <v>84</v>
      </c>
      <c r="F102">
        <v>43</v>
      </c>
      <c r="G102" t="s">
        <v>3</v>
      </c>
      <c r="H102" s="1">
        <v>10</v>
      </c>
      <c r="I102" t="str">
        <f>IF(ISERROR(MATCH($C102,'Мастера 40+'!C:C,0)),"нет в списках","есть")</f>
        <v>есть</v>
      </c>
      <c r="J102" s="38"/>
    </row>
    <row r="103" spans="1:10" ht="12.75">
      <c r="A103">
        <v>2</v>
      </c>
      <c r="B103">
        <v>3525</v>
      </c>
      <c r="C103" t="s">
        <v>215</v>
      </c>
      <c r="D103" t="s">
        <v>216</v>
      </c>
      <c r="F103">
        <v>43</v>
      </c>
      <c r="G103" t="s">
        <v>99</v>
      </c>
      <c r="H103" s="1">
        <f>H102-1</f>
        <v>9</v>
      </c>
      <c r="I103" t="str">
        <f>IF(ISERROR(MATCH($C103,'Мастера 40+'!C:C,0)),"нет в списках","есть")</f>
        <v>есть</v>
      </c>
      <c r="J103" s="38"/>
    </row>
    <row r="104" spans="1:10" ht="12.75">
      <c r="A104">
        <v>3</v>
      </c>
      <c r="B104">
        <v>5156</v>
      </c>
      <c r="C104" t="s">
        <v>16</v>
      </c>
      <c r="D104" t="s">
        <v>217</v>
      </c>
      <c r="F104">
        <v>44</v>
      </c>
      <c r="G104" t="s">
        <v>98</v>
      </c>
      <c r="H104" s="1">
        <f aca="true" t="shared" si="3" ref="H104:H110">H103-1</f>
        <v>8</v>
      </c>
      <c r="I104" t="str">
        <f>IF(ISERROR(MATCH($C104,'Мастера 40+'!C:C,0)),"нет в списках","есть")</f>
        <v>есть</v>
      </c>
      <c r="J104" s="38"/>
    </row>
    <row r="105" spans="1:10" ht="12.75">
      <c r="A105">
        <v>4</v>
      </c>
      <c r="B105">
        <v>115</v>
      </c>
      <c r="C105" t="s">
        <v>18</v>
      </c>
      <c r="D105" t="s">
        <v>19</v>
      </c>
      <c r="E105" t="s">
        <v>39</v>
      </c>
      <c r="F105">
        <v>58</v>
      </c>
      <c r="G105" t="s">
        <v>3</v>
      </c>
      <c r="H105" s="1">
        <f t="shared" si="3"/>
        <v>7</v>
      </c>
      <c r="I105" t="str">
        <f>IF(ISERROR(MATCH($C105,'Мастера 40+'!C:C,0)),"нет в списках","есть")</f>
        <v>есть</v>
      </c>
      <c r="J105" s="38"/>
    </row>
    <row r="106" spans="1:10" ht="12.75">
      <c r="A106">
        <v>5</v>
      </c>
      <c r="B106">
        <v>6169</v>
      </c>
      <c r="C106" t="s">
        <v>250</v>
      </c>
      <c r="H106" s="1">
        <f t="shared" si="3"/>
        <v>6</v>
      </c>
      <c r="I106" t="str">
        <f>IF(ISERROR(MATCH($C106,'Мастера 40+'!C:C,0)),"нет в списках","есть")</f>
        <v>есть</v>
      </c>
      <c r="J106" s="38"/>
    </row>
    <row r="107" spans="1:10" ht="12.75">
      <c r="A107">
        <v>6</v>
      </c>
      <c r="B107">
        <v>3153</v>
      </c>
      <c r="C107" t="s">
        <v>40</v>
      </c>
      <c r="D107" t="s">
        <v>41</v>
      </c>
      <c r="F107">
        <v>50</v>
      </c>
      <c r="G107" t="s">
        <v>97</v>
      </c>
      <c r="H107" s="1">
        <f t="shared" si="3"/>
        <v>5</v>
      </c>
      <c r="I107" t="str">
        <f>IF(ISERROR(MATCH($C107,'Мастера 40+'!C:C,0)),"нет в списках","есть")</f>
        <v>есть</v>
      </c>
      <c r="J107" s="38"/>
    </row>
    <row r="108" spans="1:10" ht="12.75">
      <c r="A108">
        <v>7</v>
      </c>
      <c r="B108">
        <v>3149</v>
      </c>
      <c r="C108" t="s">
        <v>218</v>
      </c>
      <c r="D108" t="s">
        <v>219</v>
      </c>
      <c r="E108" t="s">
        <v>220</v>
      </c>
      <c r="F108">
        <v>44</v>
      </c>
      <c r="G108" t="s">
        <v>221</v>
      </c>
      <c r="H108" s="1">
        <f t="shared" si="3"/>
        <v>4</v>
      </c>
      <c r="I108" t="str">
        <f>IF(ISERROR(MATCH($C108,'Мастера 40+'!C:C,0)),"нет в списках","есть")</f>
        <v>есть</v>
      </c>
      <c r="J108" s="38"/>
    </row>
    <row r="109" spans="1:10" ht="12.75">
      <c r="A109">
        <v>8</v>
      </c>
      <c r="B109">
        <v>0</v>
      </c>
      <c r="C109" t="s">
        <v>131</v>
      </c>
      <c r="H109" s="1">
        <f t="shared" si="3"/>
        <v>3</v>
      </c>
      <c r="I109" t="str">
        <f>IF(ISERROR(MATCH($C109,'Мастера 40+'!C:C,0)),"нет в списках","есть")</f>
        <v>есть</v>
      </c>
      <c r="J109" s="38"/>
    </row>
    <row r="110" spans="1:10" ht="12.75">
      <c r="A110">
        <v>9</v>
      </c>
      <c r="B110">
        <v>0</v>
      </c>
      <c r="C110" t="s">
        <v>101</v>
      </c>
      <c r="E110" t="s">
        <v>116</v>
      </c>
      <c r="F110">
        <v>57</v>
      </c>
      <c r="G110" t="s">
        <v>15</v>
      </c>
      <c r="H110" s="1">
        <f t="shared" si="3"/>
        <v>2</v>
      </c>
      <c r="I110" t="str">
        <f>IF(ISERROR(MATCH($C110,'Мастера 40+'!C:C,0)),"нет в списках","есть")</f>
        <v>есть</v>
      </c>
      <c r="J110" s="38"/>
    </row>
    <row r="111" spans="1:10" ht="12.75">
      <c r="A111">
        <v>10</v>
      </c>
      <c r="B111">
        <v>0</v>
      </c>
      <c r="C111" t="s">
        <v>222</v>
      </c>
      <c r="F111">
        <v>40</v>
      </c>
      <c r="H111" s="1">
        <f>H110-1</f>
        <v>1</v>
      </c>
      <c r="I111" t="str">
        <f>IF(ISERROR(MATCH($C111,'Мастера 40+'!C:C,0)),"нет в списках","есть")</f>
        <v>есть</v>
      </c>
      <c r="J111" s="38"/>
    </row>
    <row r="112" spans="8:10" ht="12.75">
      <c r="H112" s="1"/>
      <c r="J112" s="38"/>
    </row>
    <row r="113" spans="8:10" ht="12.75">
      <c r="H113" s="1"/>
      <c r="J113" s="38"/>
    </row>
    <row r="114" spans="8:10" ht="12.75">
      <c r="H114" s="1"/>
      <c r="J114" s="38"/>
    </row>
    <row r="115" spans="8:10" ht="12.75">
      <c r="H115" s="1"/>
      <c r="J115" s="38"/>
    </row>
    <row r="116" spans="8:10" ht="12.75">
      <c r="H116" s="1"/>
      <c r="J116" s="38"/>
    </row>
    <row r="117" ht="12.75">
      <c r="J117" s="38"/>
    </row>
    <row r="118" spans="1:11" s="2" customFormat="1" ht="12.75">
      <c r="A118" s="5" t="s">
        <v>0</v>
      </c>
      <c r="B118" s="5"/>
      <c r="C118" s="5" t="s">
        <v>103</v>
      </c>
      <c r="J118" s="38"/>
      <c r="K118" s="37"/>
    </row>
    <row r="119" spans="1:11" ht="12.75">
      <c r="A119" s="2" t="s">
        <v>1</v>
      </c>
      <c r="B119" s="2"/>
      <c r="C119" s="2" t="s">
        <v>2</v>
      </c>
      <c r="D119" s="2" t="s">
        <v>12</v>
      </c>
      <c r="E119" s="2" t="s">
        <v>20</v>
      </c>
      <c r="F119" s="2"/>
      <c r="G119" s="2" t="s">
        <v>7</v>
      </c>
      <c r="H119" s="4" t="s">
        <v>8</v>
      </c>
      <c r="I119" s="2" t="s">
        <v>13</v>
      </c>
      <c r="J119" s="38"/>
      <c r="K119" s="37"/>
    </row>
    <row r="120" spans="1:10" ht="12.75">
      <c r="A120">
        <v>1</v>
      </c>
      <c r="B120">
        <v>6708</v>
      </c>
      <c r="C120" t="s">
        <v>133</v>
      </c>
      <c r="D120" t="s">
        <v>223</v>
      </c>
      <c r="E120" t="s">
        <v>137</v>
      </c>
      <c r="F120">
        <v>15</v>
      </c>
      <c r="G120" t="s">
        <v>14</v>
      </c>
      <c r="H120" s="1">
        <v>9</v>
      </c>
      <c r="I120" t="str">
        <f>IF(ISERROR(MATCH($C120,Девушки!C:C,0)),"нет в списках","есть")</f>
        <v>есть</v>
      </c>
      <c r="J120" s="38"/>
    </row>
    <row r="121" spans="1:10" ht="12.75">
      <c r="A121">
        <v>2</v>
      </c>
      <c r="B121">
        <v>1092</v>
      </c>
      <c r="C121" t="s">
        <v>25</v>
      </c>
      <c r="H121" s="1">
        <f>H120-1</f>
        <v>8</v>
      </c>
      <c r="I121" t="str">
        <f>IF(ISERROR(MATCH($C121,Девушки!C:C,0)),"нет в списках","есть")</f>
        <v>есть</v>
      </c>
      <c r="J121" s="38"/>
    </row>
    <row r="122" spans="1:10" ht="12.75">
      <c r="A122">
        <v>3</v>
      </c>
      <c r="B122">
        <v>7341</v>
      </c>
      <c r="C122" t="s">
        <v>224</v>
      </c>
      <c r="D122" t="s">
        <v>225</v>
      </c>
      <c r="F122">
        <v>31</v>
      </c>
      <c r="G122" t="s">
        <v>140</v>
      </c>
      <c r="H122" s="1">
        <f aca="true" t="shared" si="4" ref="H122:H128">H121-1</f>
        <v>7</v>
      </c>
      <c r="I122" t="str">
        <f>IF(ISERROR(MATCH($C122,Девушки!C:C,0)),"нет в списках","есть")</f>
        <v>есть</v>
      </c>
      <c r="J122" s="38"/>
    </row>
    <row r="123" spans="1:10" ht="12.75">
      <c r="A123">
        <v>4</v>
      </c>
      <c r="B123">
        <v>6979</v>
      </c>
      <c r="C123" t="s">
        <v>226</v>
      </c>
      <c r="D123" t="s">
        <v>227</v>
      </c>
      <c r="F123">
        <v>22</v>
      </c>
      <c r="G123" t="s">
        <v>3</v>
      </c>
      <c r="H123" s="1">
        <f t="shared" si="4"/>
        <v>6</v>
      </c>
      <c r="I123" t="str">
        <f>IF(ISERROR(MATCH($C123,Девушки!C:C,0)),"нет в списках","есть")</f>
        <v>есть</v>
      </c>
      <c r="J123" s="38"/>
    </row>
    <row r="124" spans="1:10" ht="12.75">
      <c r="A124">
        <v>5</v>
      </c>
      <c r="B124">
        <v>0</v>
      </c>
      <c r="C124" t="s">
        <v>268</v>
      </c>
      <c r="D124" t="s">
        <v>228</v>
      </c>
      <c r="E124" t="s">
        <v>116</v>
      </c>
      <c r="F124">
        <v>51</v>
      </c>
      <c r="G124" t="s">
        <v>15</v>
      </c>
      <c r="H124" s="1">
        <f t="shared" si="4"/>
        <v>5</v>
      </c>
      <c r="I124" t="str">
        <f>IF(ISERROR(MATCH($C124,Девушки!C:C,0)),"нет в списках","есть")</f>
        <v>есть</v>
      </c>
      <c r="J124" s="38"/>
    </row>
    <row r="125" spans="1:10" ht="12.75">
      <c r="A125">
        <v>6</v>
      </c>
      <c r="B125">
        <v>0</v>
      </c>
      <c r="C125" t="s">
        <v>229</v>
      </c>
      <c r="H125" s="1">
        <f t="shared" si="4"/>
        <v>4</v>
      </c>
      <c r="I125" t="str">
        <f>IF(ISERROR(MATCH($C125,Девушки!C:C,0)),"нет в списках","есть")</f>
        <v>есть</v>
      </c>
      <c r="J125" s="38"/>
    </row>
    <row r="126" spans="1:10" ht="12.75">
      <c r="A126">
        <v>7</v>
      </c>
      <c r="B126">
        <v>3863</v>
      </c>
      <c r="C126" t="s">
        <v>45</v>
      </c>
      <c r="D126" t="s">
        <v>48</v>
      </c>
      <c r="F126">
        <v>20</v>
      </c>
      <c r="G126" t="s">
        <v>3</v>
      </c>
      <c r="H126" s="1">
        <f t="shared" si="4"/>
        <v>3</v>
      </c>
      <c r="I126" t="str">
        <f>IF(ISERROR(MATCH($C126,Девушки!C:C,0)),"нет в списках","есть")</f>
        <v>есть</v>
      </c>
      <c r="J126" s="38"/>
    </row>
    <row r="127" spans="1:10" ht="12.75">
      <c r="A127">
        <v>8</v>
      </c>
      <c r="B127">
        <v>6939</v>
      </c>
      <c r="C127" t="s">
        <v>230</v>
      </c>
      <c r="H127" s="1">
        <f t="shared" si="4"/>
        <v>2</v>
      </c>
      <c r="I127" t="str">
        <f>IF(ISERROR(MATCH($C127,Девушки!C:C,0)),"нет в списках","есть")</f>
        <v>есть</v>
      </c>
      <c r="J127" s="38"/>
    </row>
    <row r="128" spans="1:10" ht="12.75">
      <c r="A128" t="s">
        <v>9</v>
      </c>
      <c r="B128">
        <v>0</v>
      </c>
      <c r="C128" t="s">
        <v>231</v>
      </c>
      <c r="E128" t="s">
        <v>175</v>
      </c>
      <c r="F128">
        <v>28</v>
      </c>
      <c r="G128" t="s">
        <v>140</v>
      </c>
      <c r="H128" s="1">
        <f t="shared" si="4"/>
        <v>1</v>
      </c>
      <c r="I128" t="str">
        <f>IF(ISERROR(MATCH($C128,Девушки!C:C,0)),"нет в списках","есть")</f>
        <v>есть</v>
      </c>
      <c r="J128" s="38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R128"/>
  <sheetViews>
    <sheetView workbookViewId="0" topLeftCell="A1">
      <selection activeCell="A1" sqref="A1:I1"/>
    </sheetView>
  </sheetViews>
  <sheetFormatPr defaultColWidth="9.00390625" defaultRowHeight="12.75"/>
  <cols>
    <col min="1" max="1" width="11.75390625" style="0" bestFit="1" customWidth="1"/>
    <col min="2" max="2" width="8.00390625" style="0" customWidth="1"/>
    <col min="3" max="3" width="24.375" style="0" bestFit="1" customWidth="1"/>
    <col min="4" max="4" width="11.375" style="0" bestFit="1" customWidth="1"/>
    <col min="5" max="5" width="27.75390625" style="0" customWidth="1"/>
    <col min="6" max="6" width="8.625" style="0" bestFit="1" customWidth="1"/>
    <col min="7" max="7" width="17.875" style="0" customWidth="1"/>
    <col min="9" max="9" width="14.125" style="0" customWidth="1"/>
    <col min="10" max="10" width="12.75390625" style="39" bestFit="1" customWidth="1"/>
    <col min="11" max="11" width="12.75390625" style="35" bestFit="1" customWidth="1"/>
    <col min="12" max="12" width="12.75390625" style="0" bestFit="1" customWidth="1"/>
  </cols>
  <sheetData>
    <row r="1" spans="1:18" s="6" customFormat="1" ht="27">
      <c r="A1" s="57">
        <v>161224</v>
      </c>
      <c r="B1" s="57"/>
      <c r="C1" s="57"/>
      <c r="D1" s="57"/>
      <c r="E1" s="57"/>
      <c r="F1" s="57"/>
      <c r="G1" s="57"/>
      <c r="H1" s="57"/>
      <c r="I1" s="57"/>
      <c r="J1" s="34"/>
      <c r="K1" s="36"/>
      <c r="L1" s="7"/>
      <c r="M1" s="7"/>
      <c r="N1" s="7"/>
      <c r="O1" s="7"/>
      <c r="P1" s="7"/>
      <c r="Q1" s="7"/>
      <c r="R1" s="7"/>
    </row>
    <row r="2" spans="1:18" s="6" customFormat="1" ht="27">
      <c r="A2" s="50"/>
      <c r="B2" s="50"/>
      <c r="C2" s="50"/>
      <c r="D2" s="50"/>
      <c r="E2" s="50"/>
      <c r="F2" s="50"/>
      <c r="G2" s="50"/>
      <c r="H2" s="50"/>
      <c r="I2" s="50"/>
      <c r="J2" s="34"/>
      <c r="K2" s="36"/>
      <c r="L2" s="7"/>
      <c r="M2" s="7"/>
      <c r="N2" s="7"/>
      <c r="O2" s="7"/>
      <c r="P2" s="7"/>
      <c r="Q2" s="7"/>
      <c r="R2" s="7"/>
    </row>
    <row r="3" spans="1:11" s="2" customFormat="1" ht="12.75">
      <c r="A3" s="5" t="s">
        <v>0</v>
      </c>
      <c r="B3" s="5"/>
      <c r="C3" s="44" t="s">
        <v>134</v>
      </c>
      <c r="J3" s="4"/>
      <c r="K3" s="37"/>
    </row>
    <row r="4" spans="1:12" ht="12.75">
      <c r="A4" s="2" t="s">
        <v>1</v>
      </c>
      <c r="B4" s="2"/>
      <c r="C4" s="2" t="s">
        <v>2</v>
      </c>
      <c r="D4" s="2" t="s">
        <v>12</v>
      </c>
      <c r="E4" s="2" t="s">
        <v>20</v>
      </c>
      <c r="F4" s="2" t="s">
        <v>23</v>
      </c>
      <c r="G4" s="2" t="s">
        <v>7</v>
      </c>
      <c r="H4" s="4" t="s">
        <v>8</v>
      </c>
      <c r="I4" s="2" t="s">
        <v>13</v>
      </c>
      <c r="J4" s="54" t="s">
        <v>264</v>
      </c>
      <c r="K4" s="54" t="s">
        <v>267</v>
      </c>
      <c r="L4" s="55" t="s">
        <v>265</v>
      </c>
    </row>
    <row r="5" spans="1:12" ht="12.75">
      <c r="A5">
        <v>1</v>
      </c>
      <c r="B5">
        <v>747</v>
      </c>
      <c r="C5" t="s">
        <v>235</v>
      </c>
      <c r="D5" t="s">
        <v>236</v>
      </c>
      <c r="E5" t="s">
        <v>84</v>
      </c>
      <c r="F5">
        <v>29</v>
      </c>
      <c r="G5" t="s">
        <v>237</v>
      </c>
      <c r="H5" s="1">
        <v>13</v>
      </c>
      <c r="I5" t="str">
        <f>IF(ISERROR(MATCH($C5,Cyclocross!C:C,0)),"нет в списках","есть")</f>
        <v>есть</v>
      </c>
      <c r="J5" s="55" t="str">
        <f>IF(ISERROR(MATCH($C5,'Mужчины до 30 лет'!C:C,0)),"нет в списках","есть")</f>
        <v>нет в списках</v>
      </c>
      <c r="K5" s="55" t="str">
        <f>IF(ISERROR(MATCH($C5,'Mужчины 30-39 лет'!C:C,0)),"нет в списках","есть")</f>
        <v>нет в списках</v>
      </c>
      <c r="L5" s="55" t="str">
        <f>IF(ISERROR(MATCH($C5,'Мастера 40+'!C:C,0)),"нет в списках","есть")</f>
        <v>нет в списках</v>
      </c>
    </row>
    <row r="6" spans="1:12" ht="12.75">
      <c r="A6">
        <v>2</v>
      </c>
      <c r="B6">
        <v>3861</v>
      </c>
      <c r="C6" t="s">
        <v>43</v>
      </c>
      <c r="D6" t="s">
        <v>46</v>
      </c>
      <c r="E6" t="s">
        <v>68</v>
      </c>
      <c r="F6">
        <v>32</v>
      </c>
      <c r="G6" t="s">
        <v>99</v>
      </c>
      <c r="H6" s="1">
        <f>H5-1</f>
        <v>12</v>
      </c>
      <c r="I6" t="str">
        <f>IF(ISERROR(MATCH($C6,Cyclocross!C:C,0)),"нет в списках","есть")</f>
        <v>есть</v>
      </c>
      <c r="J6" s="55" t="str">
        <f>IF(ISERROR(MATCH($C6,'Mужчины до 30 лет'!C:C,0)),"нет в списках","есть")</f>
        <v>нет в списках</v>
      </c>
      <c r="K6" s="55" t="str">
        <f>IF(ISERROR(MATCH($C6,'Mужчины 30-39 лет'!C:C,0)),"нет в списках","есть")</f>
        <v>нет в списках</v>
      </c>
      <c r="L6" s="55" t="str">
        <f>IF(ISERROR(MATCH($C6,'Мастера 40+'!C:C,0)),"нет в списках","есть")</f>
        <v>нет в списках</v>
      </c>
    </row>
    <row r="7" spans="1:12" ht="12.75">
      <c r="A7">
        <v>3</v>
      </c>
      <c r="B7">
        <v>1112</v>
      </c>
      <c r="C7" t="s">
        <v>26</v>
      </c>
      <c r="D7" t="s">
        <v>27</v>
      </c>
      <c r="E7" t="s">
        <v>39</v>
      </c>
      <c r="F7">
        <v>27</v>
      </c>
      <c r="G7" t="s">
        <v>99</v>
      </c>
      <c r="H7" s="1">
        <f aca="true" t="shared" si="0" ref="H7:H16">H6-1</f>
        <v>11</v>
      </c>
      <c r="I7" t="str">
        <f>IF(ISERROR(MATCH($C7,Cyclocross!C:C,0)),"нет в списках","есть")</f>
        <v>есть</v>
      </c>
      <c r="J7" s="55" t="str">
        <f>IF(ISERROR(MATCH($C7,'Mужчины до 30 лет'!C:C,0)),"нет в списках","есть")</f>
        <v>нет в списках</v>
      </c>
      <c r="K7" s="55" t="str">
        <f>IF(ISERROR(MATCH($C7,'Mужчины 30-39 лет'!C:C,0)),"нет в списках","есть")</f>
        <v>нет в списках</v>
      </c>
      <c r="L7" s="55" t="str">
        <f>IF(ISERROR(MATCH($C7,'Мастера 40+'!C:C,0)),"нет в списках","есть")</f>
        <v>нет в списках</v>
      </c>
    </row>
    <row r="8" spans="1:12" ht="12.75">
      <c r="A8">
        <v>4</v>
      </c>
      <c r="B8">
        <v>2075</v>
      </c>
      <c r="C8" t="s">
        <v>143</v>
      </c>
      <c r="D8" t="s">
        <v>60</v>
      </c>
      <c r="E8" t="s">
        <v>89</v>
      </c>
      <c r="F8">
        <v>27</v>
      </c>
      <c r="G8" t="s">
        <v>3</v>
      </c>
      <c r="H8" s="1">
        <f t="shared" si="0"/>
        <v>10</v>
      </c>
      <c r="I8" t="str">
        <f>IF(ISERROR(MATCH($C8,Cyclocross!C:C,0)),"нет в списках","есть")</f>
        <v>есть</v>
      </c>
      <c r="J8" s="55" t="str">
        <f>IF(ISERROR(MATCH($C8,'Mужчины до 30 лет'!C:C,0)),"нет в списках","есть")</f>
        <v>нет в списках</v>
      </c>
      <c r="K8" s="55" t="str">
        <f>IF(ISERROR(MATCH($C8,'Mужчины 30-39 лет'!C:C,0)),"нет в списках","есть")</f>
        <v>нет в списках</v>
      </c>
      <c r="L8" s="55" t="str">
        <f>IF(ISERROR(MATCH($C8,'Мастера 40+'!C:C,0)),"нет в списках","есть")</f>
        <v>нет в списках</v>
      </c>
    </row>
    <row r="9" spans="1:12" ht="12.75">
      <c r="A9">
        <v>5</v>
      </c>
      <c r="B9">
        <v>4862</v>
      </c>
      <c r="C9" t="s">
        <v>179</v>
      </c>
      <c r="D9" t="s">
        <v>180</v>
      </c>
      <c r="F9">
        <v>31</v>
      </c>
      <c r="G9" t="s">
        <v>140</v>
      </c>
      <c r="H9" s="1">
        <f t="shared" si="0"/>
        <v>9</v>
      </c>
      <c r="I9" t="str">
        <f>IF(ISERROR(MATCH($C9,Cyclocross!C:C,0)),"нет в списках","есть")</f>
        <v>есть</v>
      </c>
      <c r="J9" s="55" t="str">
        <f>IF(ISERROR(MATCH($C9,'Mужчины до 30 лет'!C:C,0)),"нет в списках","есть")</f>
        <v>нет в списках</v>
      </c>
      <c r="K9" s="55" t="str">
        <f>IF(ISERROR(MATCH($C9,'Mужчины 30-39 лет'!C:C,0)),"нет в списках","есть")</f>
        <v>есть</v>
      </c>
      <c r="L9" s="55" t="str">
        <f>IF(ISERROR(MATCH($C9,'Мастера 40+'!C:C,0)),"нет в списках","есть")</f>
        <v>нет в списках</v>
      </c>
    </row>
    <row r="10" spans="1:12" ht="12.75">
      <c r="A10">
        <v>6</v>
      </c>
      <c r="B10">
        <v>169</v>
      </c>
      <c r="C10" t="s">
        <v>90</v>
      </c>
      <c r="D10" t="s">
        <v>91</v>
      </c>
      <c r="F10">
        <v>32</v>
      </c>
      <c r="G10" t="s">
        <v>99</v>
      </c>
      <c r="H10" s="1">
        <f t="shared" si="0"/>
        <v>8</v>
      </c>
      <c r="I10" t="str">
        <f>IF(ISERROR(MATCH($C10,Cyclocross!C:C,0)),"нет в списках","есть")</f>
        <v>есть</v>
      </c>
      <c r="J10" s="55" t="str">
        <f>IF(ISERROR(MATCH($C10,'Mужчины до 30 лет'!C:C,0)),"нет в списках","есть")</f>
        <v>нет в списках</v>
      </c>
      <c r="K10" s="55" t="str">
        <f>IF(ISERROR(MATCH($C10,'Mужчины 30-39 лет'!C:C,0)),"нет в списках","есть")</f>
        <v>нет в списках</v>
      </c>
      <c r="L10" s="55" t="str">
        <f>IF(ISERROR(MATCH($C10,'Мастера 40+'!C:C,0)),"нет в списках","есть")</f>
        <v>нет в списках</v>
      </c>
    </row>
    <row r="11" spans="1:12" ht="12.75">
      <c r="A11">
        <v>7</v>
      </c>
      <c r="B11">
        <v>448</v>
      </c>
      <c r="C11" t="s">
        <v>85</v>
      </c>
      <c r="D11" t="s">
        <v>86</v>
      </c>
      <c r="E11" t="s">
        <v>29</v>
      </c>
      <c r="F11">
        <v>32</v>
      </c>
      <c r="G11" t="s">
        <v>3</v>
      </c>
      <c r="H11" s="1">
        <f t="shared" si="0"/>
        <v>7</v>
      </c>
      <c r="I11" t="str">
        <f>IF(ISERROR(MATCH($C11,Cyclocross!C:C,0)),"нет в списках","есть")</f>
        <v>есть</v>
      </c>
      <c r="J11" s="55" t="str">
        <f>IF(ISERROR(MATCH($C11,'Mужчины до 30 лет'!C:C,0)),"нет в списках","есть")</f>
        <v>нет в списках</v>
      </c>
      <c r="K11" s="55" t="str">
        <f>IF(ISERROR(MATCH($C11,'Mужчины 30-39 лет'!C:C,0)),"нет в списках","есть")</f>
        <v>нет в списках</v>
      </c>
      <c r="L11" s="55" t="str">
        <f>IF(ISERROR(MATCH($C11,'Мастера 40+'!C:C,0)),"нет в списках","есть")</f>
        <v>нет в списках</v>
      </c>
    </row>
    <row r="12" spans="1:12" ht="12.75">
      <c r="A12">
        <v>8</v>
      </c>
      <c r="B12">
        <v>4840</v>
      </c>
      <c r="C12" t="s">
        <v>55</v>
      </c>
      <c r="D12" t="s">
        <v>56</v>
      </c>
      <c r="F12">
        <v>24</v>
      </c>
      <c r="G12" t="s">
        <v>57</v>
      </c>
      <c r="H12" s="1">
        <f t="shared" si="0"/>
        <v>6</v>
      </c>
      <c r="I12" t="str">
        <f>IF(ISERROR(MATCH($C12,Cyclocross!C:C,0)),"нет в списках","есть")</f>
        <v>есть</v>
      </c>
      <c r="J12" s="55" t="str">
        <f>IF(ISERROR(MATCH($C12,'Mужчины до 30 лет'!C:C,0)),"нет в списках","есть")</f>
        <v>есть</v>
      </c>
      <c r="K12" s="55" t="str">
        <f>IF(ISERROR(MATCH($C12,'Mужчины 30-39 лет'!C:C,0)),"нет в списках","есть")</f>
        <v>нет в списках</v>
      </c>
      <c r="L12" s="55" t="str">
        <f>IF(ISERROR(MATCH($C12,'Мастера 40+'!C:C,0)),"нет в списках","есть")</f>
        <v>нет в списках</v>
      </c>
    </row>
    <row r="13" spans="1:12" ht="12.75">
      <c r="A13">
        <v>9</v>
      </c>
      <c r="B13">
        <v>3180</v>
      </c>
      <c r="C13" s="19" t="s">
        <v>269</v>
      </c>
      <c r="D13" t="s">
        <v>124</v>
      </c>
      <c r="H13" s="1">
        <f t="shared" si="0"/>
        <v>5</v>
      </c>
      <c r="I13" t="str">
        <f>IF(ISERROR(MATCH($C13,Cyclocross!C:C,0)),"нет в списках","есть")</f>
        <v>есть</v>
      </c>
      <c r="J13" s="55" t="str">
        <f>IF(ISERROR(MATCH($C13,'Mужчины до 30 лет'!C:C,0)),"нет в списках","есть")</f>
        <v>нет в списках</v>
      </c>
      <c r="K13" s="55" t="str">
        <f>IF(ISERROR(MATCH($C13,'Mужчины 30-39 лет'!C:C,0)),"нет в списках","есть")</f>
        <v>нет в списках</v>
      </c>
      <c r="L13" s="55" t="str">
        <f>IF(ISERROR(MATCH($C13,'Мастера 40+'!C:C,0)),"нет в списках","есть")</f>
        <v>нет в списках</v>
      </c>
    </row>
    <row r="14" spans="1:12" ht="12.75">
      <c r="A14">
        <v>10</v>
      </c>
      <c r="B14">
        <v>2823</v>
      </c>
      <c r="C14" t="s">
        <v>33</v>
      </c>
      <c r="D14" t="s">
        <v>34</v>
      </c>
      <c r="E14" t="s">
        <v>50</v>
      </c>
      <c r="F14">
        <v>24</v>
      </c>
      <c r="G14" t="s">
        <v>14</v>
      </c>
      <c r="H14" s="1">
        <f t="shared" si="0"/>
        <v>4</v>
      </c>
      <c r="I14" t="str">
        <f>IF(ISERROR(MATCH($C14,Cyclocross!C:C,0)),"нет в списках","есть")</f>
        <v>есть</v>
      </c>
      <c r="J14" s="55" t="str">
        <f>IF(ISERROR(MATCH($C14,'Mужчины до 30 лет'!C:C,0)),"нет в списках","есть")</f>
        <v>есть</v>
      </c>
      <c r="K14" s="55" t="str">
        <f>IF(ISERROR(MATCH($C14,'Mужчины 30-39 лет'!C:C,0)),"нет в списках","есть")</f>
        <v>нет в списках</v>
      </c>
      <c r="L14" s="55" t="str">
        <f>IF(ISERROR(MATCH($C14,'Мастера 40+'!C:C,0)),"нет в списках","есть")</f>
        <v>нет в списках</v>
      </c>
    </row>
    <row r="15" spans="1:12" ht="12.75">
      <c r="A15">
        <v>11</v>
      </c>
      <c r="B15">
        <v>5333</v>
      </c>
      <c r="C15" t="s">
        <v>78</v>
      </c>
      <c r="D15" t="s">
        <v>79</v>
      </c>
      <c r="F15">
        <v>27</v>
      </c>
      <c r="G15" t="s">
        <v>3</v>
      </c>
      <c r="H15" s="1">
        <f t="shared" si="0"/>
        <v>3</v>
      </c>
      <c r="I15" t="str">
        <f>IF(ISERROR(MATCH($C15,Cyclocross!C:C,0)),"нет в списках","есть")</f>
        <v>есть</v>
      </c>
      <c r="J15" s="55" t="str">
        <f>IF(ISERROR(MATCH($C15,'Mужчины до 30 лет'!C:C,0)),"нет в списках","есть")</f>
        <v>нет в списках</v>
      </c>
      <c r="K15" s="55" t="str">
        <f>IF(ISERROR(MATCH($C15,'Mужчины 30-39 лет'!C:C,0)),"нет в списках","есть")</f>
        <v>нет в списках</v>
      </c>
      <c r="L15" s="55" t="str">
        <f>IF(ISERROR(MATCH($C15,'Мастера 40+'!C:C,0)),"нет в списках","есть")</f>
        <v>нет в списках</v>
      </c>
    </row>
    <row r="16" spans="1:12" ht="12.75">
      <c r="A16">
        <v>12</v>
      </c>
      <c r="B16">
        <v>7176</v>
      </c>
      <c r="C16" t="s">
        <v>141</v>
      </c>
      <c r="D16" t="s">
        <v>142</v>
      </c>
      <c r="F16">
        <v>31</v>
      </c>
      <c r="G16" t="s">
        <v>140</v>
      </c>
      <c r="H16" s="1">
        <f t="shared" si="0"/>
        <v>2</v>
      </c>
      <c r="I16" t="str">
        <f>IF(ISERROR(MATCH($C16,Cyclocross!C:C,0)),"нет в списках","есть")</f>
        <v>есть</v>
      </c>
      <c r="J16" s="55" t="str">
        <f>IF(ISERROR(MATCH($C16,'Mужчины до 30 лет'!C:C,0)),"нет в списках","есть")</f>
        <v>нет в списках</v>
      </c>
      <c r="K16" s="55" t="str">
        <f>IF(ISERROR(MATCH($C16,'Mужчины 30-39 лет'!C:C,0)),"нет в списках","есть")</f>
        <v>нет в списках</v>
      </c>
      <c r="L16" s="55" t="str">
        <f>IF(ISERROR(MATCH($C16,'Мастера 40+'!C:C,0)),"нет в списках","есть")</f>
        <v>нет в списках</v>
      </c>
    </row>
    <row r="17" spans="1:12" ht="12.75">
      <c r="A17" t="s">
        <v>9</v>
      </c>
      <c r="B17">
        <v>3908</v>
      </c>
      <c r="C17" t="s">
        <v>111</v>
      </c>
      <c r="D17" t="s">
        <v>112</v>
      </c>
      <c r="F17">
        <v>27</v>
      </c>
      <c r="G17" t="s">
        <v>3</v>
      </c>
      <c r="H17" s="1">
        <v>1</v>
      </c>
      <c r="I17" t="str">
        <f>IF(ISERROR(MATCH($C17,Cyclocross!C:C,0)),"нет в списках","есть")</f>
        <v>есть</v>
      </c>
      <c r="J17" s="55" t="str">
        <f>IF(ISERROR(MATCH($C17,'Mужчины до 30 лет'!C:C,0)),"нет в списках","есть")</f>
        <v>нет в списках</v>
      </c>
      <c r="K17" s="55" t="str">
        <f>IF(ISERROR(MATCH($C17,'Mужчины 30-39 лет'!C:C,0)),"нет в списках","есть")</f>
        <v>нет в списках</v>
      </c>
      <c r="L17" s="55" t="str">
        <f>IF(ISERROR(MATCH($C17,'Мастера 40+'!C:C,0)),"нет в списках","есть")</f>
        <v>нет в списках</v>
      </c>
    </row>
    <row r="18" spans="8:10" ht="12.75">
      <c r="H18" s="1"/>
      <c r="J18" s="38"/>
    </row>
    <row r="19" spans="8:10" ht="12.75">
      <c r="H19" s="1"/>
      <c r="J19" s="38"/>
    </row>
    <row r="20" spans="8:10" ht="12.75">
      <c r="H20" s="1"/>
      <c r="J20" s="38"/>
    </row>
    <row r="21" spans="8:10" ht="12.75">
      <c r="H21" s="1"/>
      <c r="J21" s="38"/>
    </row>
    <row r="22" spans="8:10" ht="12.75">
      <c r="H22" s="1"/>
      <c r="J22" s="38"/>
    </row>
    <row r="24" spans="1:11" s="2" customFormat="1" ht="12.75">
      <c r="A24" s="5" t="s">
        <v>0</v>
      </c>
      <c r="B24" s="5"/>
      <c r="C24" s="44" t="s">
        <v>82</v>
      </c>
      <c r="J24" s="4"/>
      <c r="K24" s="37"/>
    </row>
    <row r="25" spans="1:11" ht="12.75">
      <c r="A25" s="2" t="s">
        <v>1</v>
      </c>
      <c r="B25" s="2"/>
      <c r="C25" s="2" t="s">
        <v>2</v>
      </c>
      <c r="D25" s="2" t="s">
        <v>12</v>
      </c>
      <c r="E25" s="2" t="s">
        <v>20</v>
      </c>
      <c r="F25" s="2" t="s">
        <v>23</v>
      </c>
      <c r="G25" s="2" t="s">
        <v>7</v>
      </c>
      <c r="H25" s="4" t="s">
        <v>8</v>
      </c>
      <c r="I25" s="2" t="s">
        <v>13</v>
      </c>
      <c r="J25" s="54" t="s">
        <v>266</v>
      </c>
      <c r="K25" s="37"/>
    </row>
    <row r="26" spans="1:10" ht="12.75">
      <c r="A26">
        <v>1</v>
      </c>
      <c r="B26">
        <v>1925</v>
      </c>
      <c r="C26" t="s">
        <v>144</v>
      </c>
      <c r="D26" t="s">
        <v>238</v>
      </c>
      <c r="E26" t="s">
        <v>239</v>
      </c>
      <c r="F26">
        <v>28</v>
      </c>
      <c r="G26" t="s">
        <v>3</v>
      </c>
      <c r="H26" s="1">
        <v>16</v>
      </c>
      <c r="I26" t="str">
        <f>IF(ISERROR(MATCH($C26,'Mужчины до 30 лет'!C:C,0)),"нет в списках","есть")</f>
        <v>есть</v>
      </c>
      <c r="J26" s="55" t="str">
        <f>IF(ISERROR(MATCH($C26,Cyclocross!C:C,0)),"нет в списках","есть")</f>
        <v>нет в списках</v>
      </c>
    </row>
    <row r="27" spans="1:10" ht="12.75">
      <c r="A27">
        <v>2</v>
      </c>
      <c r="B27">
        <v>7107</v>
      </c>
      <c r="C27" t="s">
        <v>240</v>
      </c>
      <c r="D27" t="s">
        <v>241</v>
      </c>
      <c r="E27" t="s">
        <v>242</v>
      </c>
      <c r="F27">
        <v>19</v>
      </c>
      <c r="G27" t="s">
        <v>243</v>
      </c>
      <c r="H27" s="1">
        <f>H26-1</f>
        <v>15</v>
      </c>
      <c r="I27" t="str">
        <f>IF(ISERROR(MATCH($C27,'Mужчины до 30 лет'!C:C,0)),"нет в списках","есть")</f>
        <v>есть</v>
      </c>
      <c r="J27" s="55" t="str">
        <f>IF(ISERROR(MATCH($C27,Cyclocross!C:C,0)),"нет в списках","есть")</f>
        <v>нет в списках</v>
      </c>
    </row>
    <row r="28" spans="1:10" ht="12.75">
      <c r="A28">
        <v>3</v>
      </c>
      <c r="B28">
        <v>5470</v>
      </c>
      <c r="C28" t="s">
        <v>58</v>
      </c>
      <c r="D28" t="s">
        <v>59</v>
      </c>
      <c r="F28">
        <v>20</v>
      </c>
      <c r="G28" t="s">
        <v>3</v>
      </c>
      <c r="H28" s="1">
        <f aca="true" t="shared" si="1" ref="H28:H39">H27-1</f>
        <v>14</v>
      </c>
      <c r="I28" t="str">
        <f>IF(ISERROR(MATCH($C28,'Mужчины до 30 лет'!C:C,0)),"нет в списках","есть")</f>
        <v>есть</v>
      </c>
      <c r="J28" s="55" t="str">
        <f>IF(ISERROR(MATCH($C28,Cyclocross!C:C,0)),"нет в списках","есть")</f>
        <v>нет в списках</v>
      </c>
    </row>
    <row r="29" spans="1:10" ht="12.75">
      <c r="A29">
        <v>4</v>
      </c>
      <c r="B29">
        <v>2759</v>
      </c>
      <c r="C29" t="s">
        <v>147</v>
      </c>
      <c r="D29" t="s">
        <v>148</v>
      </c>
      <c r="E29" t="s">
        <v>30</v>
      </c>
      <c r="F29">
        <v>25</v>
      </c>
      <c r="G29" t="s">
        <v>14</v>
      </c>
      <c r="H29" s="1">
        <f t="shared" si="1"/>
        <v>13</v>
      </c>
      <c r="I29" t="str">
        <f>IF(ISERROR(MATCH($C29,'Mужчины до 30 лет'!C:C,0)),"нет в списках","есть")</f>
        <v>есть</v>
      </c>
      <c r="J29" s="55" t="str">
        <f>IF(ISERROR(MATCH($C29,Cyclocross!C:C,0)),"нет в списках","есть")</f>
        <v>нет в списках</v>
      </c>
    </row>
    <row r="30" spans="1:10" ht="12.75">
      <c r="A30">
        <v>5</v>
      </c>
      <c r="B30">
        <v>3168</v>
      </c>
      <c r="C30" t="s">
        <v>61</v>
      </c>
      <c r="D30" t="s">
        <v>62</v>
      </c>
      <c r="E30" t="s">
        <v>63</v>
      </c>
      <c r="F30">
        <v>25</v>
      </c>
      <c r="G30" t="s">
        <v>183</v>
      </c>
      <c r="H30" s="1">
        <f t="shared" si="1"/>
        <v>12</v>
      </c>
      <c r="I30" t="str">
        <f>IF(ISERROR(MATCH($C30,'Mужчины до 30 лет'!C:C,0)),"нет в списках","есть")</f>
        <v>есть</v>
      </c>
      <c r="J30" s="55" t="str">
        <f>IF(ISERROR(MATCH($C30,Cyclocross!C:C,0)),"нет в списках","есть")</f>
        <v>нет в списках</v>
      </c>
    </row>
    <row r="31" spans="1:10" ht="12.75">
      <c r="A31">
        <v>6</v>
      </c>
      <c r="B31">
        <v>7517</v>
      </c>
      <c r="C31" t="s">
        <v>159</v>
      </c>
      <c r="D31" t="s">
        <v>160</v>
      </c>
      <c r="E31" t="s">
        <v>161</v>
      </c>
      <c r="F31">
        <v>26</v>
      </c>
      <c r="G31" t="s">
        <v>3</v>
      </c>
      <c r="H31" s="1">
        <f t="shared" si="1"/>
        <v>11</v>
      </c>
      <c r="I31" t="str">
        <f>IF(ISERROR(MATCH($C31,'Mужчины до 30 лет'!C:C,0)),"нет в списках","есть")</f>
        <v>есть</v>
      </c>
      <c r="J31" s="55" t="str">
        <f>IF(ISERROR(MATCH($C31,Cyclocross!C:C,0)),"нет в списках","есть")</f>
        <v>нет в списках</v>
      </c>
    </row>
    <row r="32" spans="1:10" ht="12.75">
      <c r="A32">
        <v>7</v>
      </c>
      <c r="B32">
        <v>5440</v>
      </c>
      <c r="C32" t="s">
        <v>244</v>
      </c>
      <c r="H32" s="1">
        <f t="shared" si="1"/>
        <v>10</v>
      </c>
      <c r="I32" t="str">
        <f>IF(ISERROR(MATCH($C32,'Mужчины до 30 лет'!C:C,0)),"нет в списках","есть")</f>
        <v>есть</v>
      </c>
      <c r="J32" s="55" t="str">
        <f>IF(ISERROR(MATCH($C32,Cyclocross!C:C,0)),"нет в списках","есть")</f>
        <v>нет в списках</v>
      </c>
    </row>
    <row r="33" spans="1:10" ht="12.75">
      <c r="A33">
        <v>8</v>
      </c>
      <c r="B33">
        <v>5155</v>
      </c>
      <c r="C33" t="s">
        <v>64</v>
      </c>
      <c r="D33" t="s">
        <v>65</v>
      </c>
      <c r="F33">
        <v>28</v>
      </c>
      <c r="G33" t="s">
        <v>3</v>
      </c>
      <c r="H33" s="1">
        <f t="shared" si="1"/>
        <v>9</v>
      </c>
      <c r="I33" t="str">
        <f>IF(ISERROR(MATCH($C33,'Mужчины до 30 лет'!C:C,0)),"нет в списках","есть")</f>
        <v>есть</v>
      </c>
      <c r="J33" s="55" t="str">
        <f>IF(ISERROR(MATCH($C33,Cyclocross!C:C,0)),"нет в списках","есть")</f>
        <v>нет в списках</v>
      </c>
    </row>
    <row r="34" spans="1:10" ht="12.75">
      <c r="A34">
        <v>9</v>
      </c>
      <c r="B34">
        <v>7330</v>
      </c>
      <c r="C34" t="s">
        <v>151</v>
      </c>
      <c r="D34" t="s">
        <v>152</v>
      </c>
      <c r="E34" t="s">
        <v>245</v>
      </c>
      <c r="F34">
        <v>16</v>
      </c>
      <c r="G34" t="s">
        <v>3</v>
      </c>
      <c r="H34" s="1">
        <f t="shared" si="1"/>
        <v>8</v>
      </c>
      <c r="I34" t="str">
        <f>IF(ISERROR(MATCH($C34,'Mужчины до 30 лет'!C:C,0)),"нет в списках","есть")</f>
        <v>есть</v>
      </c>
      <c r="J34" s="55" t="str">
        <f>IF(ISERROR(MATCH($C34,Cyclocross!C:C,0)),"нет в списках","есть")</f>
        <v>нет в списках</v>
      </c>
    </row>
    <row r="35" spans="1:12" ht="12.75">
      <c r="A35">
        <v>10</v>
      </c>
      <c r="B35">
        <v>5200</v>
      </c>
      <c r="C35" t="s">
        <v>66</v>
      </c>
      <c r="D35" t="s">
        <v>67</v>
      </c>
      <c r="F35">
        <v>27</v>
      </c>
      <c r="G35" t="s">
        <v>3</v>
      </c>
      <c r="H35" s="1">
        <f t="shared" si="1"/>
        <v>7</v>
      </c>
      <c r="I35" t="str">
        <f>IF(ISERROR(MATCH($C35,'Mужчины до 30 лет'!C:C,0)),"нет в списках","есть")</f>
        <v>есть</v>
      </c>
      <c r="J35" s="55" t="str">
        <f>IF(ISERROR(MATCH($C35,Cyclocross!C:C,0)),"нет в списках","есть")</f>
        <v>нет в списках</v>
      </c>
      <c r="L35" s="2"/>
    </row>
    <row r="36" spans="1:12" ht="12.75">
      <c r="A36">
        <v>11</v>
      </c>
      <c r="B36">
        <v>3181</v>
      </c>
      <c r="C36" t="s">
        <v>35</v>
      </c>
      <c r="D36" t="s">
        <v>36</v>
      </c>
      <c r="E36" t="s">
        <v>150</v>
      </c>
      <c r="F36">
        <v>26</v>
      </c>
      <c r="G36" t="s">
        <v>3</v>
      </c>
      <c r="H36" s="1">
        <f t="shared" si="1"/>
        <v>6</v>
      </c>
      <c r="I36" t="str">
        <f>IF(ISERROR(MATCH($C36,'Mужчины до 30 лет'!C:C,0)),"нет в списках","есть")</f>
        <v>есть</v>
      </c>
      <c r="J36" s="55" t="str">
        <f>IF(ISERROR(MATCH($C36,Cyclocross!C:C,0)),"нет в списках","есть")</f>
        <v>нет в списках</v>
      </c>
      <c r="L36" s="3"/>
    </row>
    <row r="37" spans="1:10" ht="12.75">
      <c r="A37">
        <v>12</v>
      </c>
      <c r="B37">
        <v>6005</v>
      </c>
      <c r="C37" t="s">
        <v>74</v>
      </c>
      <c r="D37" t="s">
        <v>75</v>
      </c>
      <c r="F37">
        <v>29</v>
      </c>
      <c r="G37" t="s">
        <v>3</v>
      </c>
      <c r="H37" s="1">
        <f t="shared" si="1"/>
        <v>5</v>
      </c>
      <c r="I37" t="str">
        <f>IF(ISERROR(MATCH($C37,'Mужчины до 30 лет'!C:C,0)),"нет в списках","есть")</f>
        <v>есть</v>
      </c>
      <c r="J37" s="55" t="str">
        <f>IF(ISERROR(MATCH($C37,Cyclocross!C:C,0)),"нет в списках","есть")</f>
        <v>нет в списках</v>
      </c>
    </row>
    <row r="38" spans="1:10" ht="12.75">
      <c r="A38">
        <v>13</v>
      </c>
      <c r="B38">
        <v>4238</v>
      </c>
      <c r="C38" t="s">
        <v>76</v>
      </c>
      <c r="D38" t="s">
        <v>77</v>
      </c>
      <c r="F38">
        <v>26</v>
      </c>
      <c r="G38" t="s">
        <v>3</v>
      </c>
      <c r="H38" s="1">
        <f t="shared" si="1"/>
        <v>4</v>
      </c>
      <c r="I38" t="str">
        <f>IF(ISERROR(MATCH($C38,'Mужчины до 30 лет'!C:C,0)),"нет в списках","есть")</f>
        <v>есть</v>
      </c>
      <c r="J38" s="55" t="str">
        <f>IF(ISERROR(MATCH($C38,Cyclocross!C:C,0)),"нет в списках","есть")</f>
        <v>нет в списках</v>
      </c>
    </row>
    <row r="39" spans="1:10" ht="12.75">
      <c r="A39">
        <v>14</v>
      </c>
      <c r="B39">
        <v>0</v>
      </c>
      <c r="C39" t="s">
        <v>246</v>
      </c>
      <c r="H39" s="1">
        <f t="shared" si="1"/>
        <v>3</v>
      </c>
      <c r="I39" t="str">
        <f>IF(ISERROR(MATCH($C39,'Mужчины до 30 лет'!C:C,0)),"нет в списках","есть")</f>
        <v>есть</v>
      </c>
      <c r="J39" s="55" t="str">
        <f>IF(ISERROR(MATCH($C39,Cyclocross!C:C,0)),"нет в списках","есть")</f>
        <v>нет в списках</v>
      </c>
    </row>
    <row r="40" spans="1:10" ht="12.75">
      <c r="A40" t="s">
        <v>9</v>
      </c>
      <c r="B40">
        <v>7100</v>
      </c>
      <c r="C40" t="s">
        <v>162</v>
      </c>
      <c r="D40" t="s">
        <v>163</v>
      </c>
      <c r="F40">
        <v>26</v>
      </c>
      <c r="G40" t="s">
        <v>3</v>
      </c>
      <c r="H40" s="1">
        <v>1</v>
      </c>
      <c r="I40" t="str">
        <f>IF(ISERROR(MATCH($C40,'Mужчины до 30 лет'!C:C,0)),"нет в списках","есть")</f>
        <v>есть</v>
      </c>
      <c r="J40" s="55" t="str">
        <f>IF(ISERROR(MATCH($C40,Cyclocross!C:C,0)),"нет в списках","есть")</f>
        <v>нет в списках</v>
      </c>
    </row>
    <row r="41" spans="1:10" ht="12.75">
      <c r="A41" t="s">
        <v>9</v>
      </c>
      <c r="B41">
        <v>0</v>
      </c>
      <c r="C41" t="s">
        <v>255</v>
      </c>
      <c r="H41" s="1">
        <v>1</v>
      </c>
      <c r="I41" t="str">
        <f>IF(ISERROR(MATCH($C41,'Mужчины до 30 лет'!C:C,0)),"нет в списках","есть")</f>
        <v>есть</v>
      </c>
      <c r="J41" s="55" t="str">
        <f>IF(ISERROR(MATCH($C41,Cyclocross!C:C,0)),"нет в списках","есть")</f>
        <v>нет в списках</v>
      </c>
    </row>
    <row r="42" spans="8:10" ht="12.75">
      <c r="H42" s="1"/>
      <c r="J42" s="38"/>
    </row>
    <row r="43" spans="8:10" ht="12.75">
      <c r="H43" s="1"/>
      <c r="J43" s="38"/>
    </row>
    <row r="44" spans="8:10" ht="12.75">
      <c r="H44" s="1"/>
      <c r="J44" s="38"/>
    </row>
    <row r="45" spans="8:10" ht="12.75">
      <c r="H45" s="1"/>
      <c r="J45" s="38"/>
    </row>
    <row r="46" spans="8:10" ht="12.75">
      <c r="H46" s="1"/>
      <c r="J46" s="38"/>
    </row>
    <row r="47" spans="8:10" ht="12.75">
      <c r="H47" s="1"/>
      <c r="J47" s="38"/>
    </row>
    <row r="48" spans="8:10" ht="12.75">
      <c r="H48" s="1"/>
      <c r="J48" s="38"/>
    </row>
    <row r="49" spans="8:10" ht="12.75">
      <c r="H49" s="1"/>
      <c r="J49" s="38"/>
    </row>
    <row r="50" spans="8:10" ht="12.75">
      <c r="H50" s="1"/>
      <c r="J50" s="38"/>
    </row>
    <row r="51" spans="8:10" ht="12.75">
      <c r="H51" s="1"/>
      <c r="J51" s="38"/>
    </row>
    <row r="52" spans="8:10" ht="12.75">
      <c r="H52" s="1"/>
      <c r="J52" s="38"/>
    </row>
    <row r="53" spans="8:10" ht="12.75">
      <c r="H53" s="1"/>
      <c r="J53" s="38"/>
    </row>
    <row r="54" spans="8:10" ht="12.75">
      <c r="H54" s="1"/>
      <c r="J54" s="38"/>
    </row>
    <row r="55" spans="8:10" ht="12.75">
      <c r="H55" s="1"/>
      <c r="J55" s="38"/>
    </row>
    <row r="56" spans="8:10" ht="12.75">
      <c r="H56" s="1"/>
      <c r="J56" s="38"/>
    </row>
    <row r="57" spans="8:10" ht="12.75">
      <c r="H57" s="1"/>
      <c r="J57" s="38"/>
    </row>
    <row r="58" spans="8:10" ht="12.75">
      <c r="H58" s="1"/>
      <c r="J58" s="38"/>
    </row>
    <row r="59" spans="8:10" ht="12.75">
      <c r="H59" s="1"/>
      <c r="J59" s="38"/>
    </row>
    <row r="60" spans="8:10" ht="12.75">
      <c r="H60" s="1"/>
      <c r="J60" s="38"/>
    </row>
    <row r="61" spans="8:10" ht="12.75">
      <c r="H61" s="1"/>
      <c r="J61" s="38"/>
    </row>
    <row r="62" spans="8:10" ht="12.75">
      <c r="H62" s="1"/>
      <c r="J62" s="38"/>
    </row>
    <row r="63" spans="8:10" ht="12.75">
      <c r="H63" s="1"/>
      <c r="J63" s="38"/>
    </row>
    <row r="64" spans="1:11" s="2" customFormat="1" ht="12.75">
      <c r="A64" s="5" t="s">
        <v>0</v>
      </c>
      <c r="B64" s="5"/>
      <c r="C64" s="44" t="s">
        <v>83</v>
      </c>
      <c r="J64" s="4"/>
      <c r="K64" s="37"/>
    </row>
    <row r="65" spans="1:11" ht="12.75">
      <c r="A65" s="2" t="s">
        <v>1</v>
      </c>
      <c r="B65" s="2"/>
      <c r="C65" s="2" t="s">
        <v>2</v>
      </c>
      <c r="D65" s="2" t="s">
        <v>12</v>
      </c>
      <c r="E65" s="2" t="s">
        <v>20</v>
      </c>
      <c r="F65" s="2" t="s">
        <v>23</v>
      </c>
      <c r="G65" s="2" t="s">
        <v>7</v>
      </c>
      <c r="H65" s="4" t="s">
        <v>8</v>
      </c>
      <c r="I65" s="2" t="s">
        <v>13</v>
      </c>
      <c r="J65" s="54" t="s">
        <v>266</v>
      </c>
      <c r="K65" s="37"/>
    </row>
    <row r="66" spans="1:10" ht="12.75">
      <c r="A66">
        <v>1</v>
      </c>
      <c r="B66">
        <v>2049</v>
      </c>
      <c r="C66" t="s">
        <v>31</v>
      </c>
      <c r="D66" t="s">
        <v>123</v>
      </c>
      <c r="E66" t="s">
        <v>177</v>
      </c>
      <c r="F66">
        <v>30</v>
      </c>
      <c r="G66" t="s">
        <v>146</v>
      </c>
      <c r="H66" s="1">
        <v>17</v>
      </c>
      <c r="I66" t="str">
        <f>IF(ISERROR(MATCH($C66,'Mужчины 30-39 лет'!C:C,0)),"нет в списках","есть")</f>
        <v>есть</v>
      </c>
      <c r="J66" s="55" t="str">
        <f>IF(ISERROR(MATCH($C66,Cyclocross!C:C,0)),"нет в списках","есть")</f>
        <v>нет в списках</v>
      </c>
    </row>
    <row r="67" spans="1:10" ht="12.75">
      <c r="A67">
        <v>2</v>
      </c>
      <c r="B67">
        <v>3075</v>
      </c>
      <c r="C67" t="s">
        <v>37</v>
      </c>
      <c r="D67" t="s">
        <v>38</v>
      </c>
      <c r="E67" t="s">
        <v>89</v>
      </c>
      <c r="F67">
        <v>39</v>
      </c>
      <c r="G67" t="s">
        <v>14</v>
      </c>
      <c r="H67" s="1">
        <f>H66-1</f>
        <v>16</v>
      </c>
      <c r="I67" t="str">
        <f>IF(ISERROR(MATCH($C67,'Mужчины 30-39 лет'!C:C,0)),"нет в списках","есть")</f>
        <v>есть</v>
      </c>
      <c r="J67" s="55" t="str">
        <f>IF(ISERROR(MATCH($C67,Cyclocross!C:C,0)),"нет в списках","есть")</f>
        <v>нет в списках</v>
      </c>
    </row>
    <row r="68" spans="1:10" ht="12.75">
      <c r="A68">
        <v>3</v>
      </c>
      <c r="B68">
        <v>5130</v>
      </c>
      <c r="C68" t="s">
        <v>87</v>
      </c>
      <c r="D68" t="s">
        <v>88</v>
      </c>
      <c r="E68" t="s">
        <v>178</v>
      </c>
      <c r="F68">
        <v>36</v>
      </c>
      <c r="G68" t="s">
        <v>24</v>
      </c>
      <c r="H68" s="1">
        <f aca="true" t="shared" si="2" ref="H68:H82">H67-1</f>
        <v>15</v>
      </c>
      <c r="I68" t="str">
        <f>IF(ISERROR(MATCH($C68,'Mужчины 30-39 лет'!C:C,0)),"нет в списках","есть")</f>
        <v>есть</v>
      </c>
      <c r="J68" s="55" t="str">
        <f>IF(ISERROR(MATCH($C68,Cyclocross!C:C,0)),"нет в списках","есть")</f>
        <v>нет в списках</v>
      </c>
    </row>
    <row r="69" spans="1:10" ht="12.75">
      <c r="A69">
        <v>4</v>
      </c>
      <c r="B69">
        <v>6704</v>
      </c>
      <c r="C69" t="s">
        <v>181</v>
      </c>
      <c r="D69" t="s">
        <v>182</v>
      </c>
      <c r="E69" t="s">
        <v>245</v>
      </c>
      <c r="F69">
        <v>30</v>
      </c>
      <c r="G69" t="s">
        <v>183</v>
      </c>
      <c r="H69" s="1">
        <f t="shared" si="2"/>
        <v>14</v>
      </c>
      <c r="I69" t="str">
        <f>IF(ISERROR(MATCH($C69,'Mужчины 30-39 лет'!C:C,0)),"нет в списках","есть")</f>
        <v>есть</v>
      </c>
      <c r="J69" s="55" t="str">
        <f>IF(ISERROR(MATCH($C69,Cyclocross!C:C,0)),"нет в списках","есть")</f>
        <v>нет в списках</v>
      </c>
    </row>
    <row r="70" spans="1:10" ht="12.75">
      <c r="A70">
        <v>5</v>
      </c>
      <c r="B70">
        <v>3006</v>
      </c>
      <c r="C70" t="s">
        <v>129</v>
      </c>
      <c r="D70" t="s">
        <v>130</v>
      </c>
      <c r="E70" t="s">
        <v>89</v>
      </c>
      <c r="F70">
        <v>32</v>
      </c>
      <c r="G70" t="s">
        <v>3</v>
      </c>
      <c r="H70" s="1">
        <f t="shared" si="2"/>
        <v>13</v>
      </c>
      <c r="I70" t="str">
        <f>IF(ISERROR(MATCH($C70,'Mужчины 30-39 лет'!C:C,0)),"нет в списках","есть")</f>
        <v>есть</v>
      </c>
      <c r="J70" s="55" t="str">
        <f>IF(ISERROR(MATCH($C70,Cyclocross!C:C,0)),"нет в списках","есть")</f>
        <v>нет в списках</v>
      </c>
    </row>
    <row r="71" spans="1:10" ht="12.75">
      <c r="A71">
        <v>6</v>
      </c>
      <c r="B71">
        <v>121</v>
      </c>
      <c r="C71" t="s">
        <v>92</v>
      </c>
      <c r="D71" t="s">
        <v>93</v>
      </c>
      <c r="F71">
        <v>36</v>
      </c>
      <c r="G71" t="s">
        <v>94</v>
      </c>
      <c r="H71" s="1">
        <f t="shared" si="2"/>
        <v>12</v>
      </c>
      <c r="I71" t="str">
        <f>IF(ISERROR(MATCH($C71,'Mужчины 30-39 лет'!C:C,0)),"нет в списках","есть")</f>
        <v>есть</v>
      </c>
      <c r="J71" s="55" t="str">
        <f>IF(ISERROR(MATCH($C71,Cyclocross!C:C,0)),"нет в списках","есть")</f>
        <v>нет в списках</v>
      </c>
    </row>
    <row r="72" spans="1:10" ht="12.75">
      <c r="A72">
        <v>7</v>
      </c>
      <c r="B72">
        <v>7412</v>
      </c>
      <c r="C72" t="s">
        <v>187</v>
      </c>
      <c r="D72" t="s">
        <v>188</v>
      </c>
      <c r="E72" t="s">
        <v>245</v>
      </c>
      <c r="F72">
        <v>36</v>
      </c>
      <c r="G72" t="s">
        <v>183</v>
      </c>
      <c r="H72" s="1">
        <f t="shared" si="2"/>
        <v>11</v>
      </c>
      <c r="I72" t="str">
        <f>IF(ISERROR(MATCH($C72,'Mужчины 30-39 лет'!C:C,0)),"нет в списках","есть")</f>
        <v>есть</v>
      </c>
      <c r="J72" s="55" t="str">
        <f>IF(ISERROR(MATCH($C72,Cyclocross!C:C,0)),"нет в списках","есть")</f>
        <v>нет в списках</v>
      </c>
    </row>
    <row r="73" spans="1:10" ht="12.75">
      <c r="A73">
        <v>8</v>
      </c>
      <c r="B73">
        <v>7534</v>
      </c>
      <c r="C73" t="s">
        <v>185</v>
      </c>
      <c r="D73" t="s">
        <v>186</v>
      </c>
      <c r="F73">
        <v>33</v>
      </c>
      <c r="G73" t="s">
        <v>140</v>
      </c>
      <c r="H73" s="1">
        <f t="shared" si="2"/>
        <v>10</v>
      </c>
      <c r="I73" t="str">
        <f>IF(ISERROR(MATCH($C73,'Mужчины 30-39 лет'!C:C,0)),"нет в списках","есть")</f>
        <v>есть</v>
      </c>
      <c r="J73" s="55" t="str">
        <f>IF(ISERROR(MATCH($C73,Cyclocross!C:C,0)),"нет в списках","есть")</f>
        <v>нет в списках</v>
      </c>
    </row>
    <row r="74" spans="1:10" ht="12.75">
      <c r="A74">
        <v>9</v>
      </c>
      <c r="B74">
        <v>3862</v>
      </c>
      <c r="C74" t="s">
        <v>44</v>
      </c>
      <c r="D74" t="s">
        <v>47</v>
      </c>
      <c r="E74" t="s">
        <v>184</v>
      </c>
      <c r="F74">
        <v>35</v>
      </c>
      <c r="G74" t="s">
        <v>3</v>
      </c>
      <c r="H74" s="1">
        <f t="shared" si="2"/>
        <v>9</v>
      </c>
      <c r="I74" t="str">
        <f>IF(ISERROR(MATCH($C74,'Mужчины 30-39 лет'!C:C,0)),"нет в списках","есть")</f>
        <v>есть</v>
      </c>
      <c r="J74" s="55" t="str">
        <f>IF(ISERROR(MATCH($C74,Cyclocross!C:C,0)),"нет в списках","есть")</f>
        <v>нет в списках</v>
      </c>
    </row>
    <row r="75" spans="1:12" ht="12.75">
      <c r="A75">
        <v>10</v>
      </c>
      <c r="B75">
        <v>6493</v>
      </c>
      <c r="C75" t="s">
        <v>114</v>
      </c>
      <c r="D75" t="s">
        <v>115</v>
      </c>
      <c r="E75" t="s">
        <v>161</v>
      </c>
      <c r="F75">
        <v>36</v>
      </c>
      <c r="G75" t="s">
        <v>3</v>
      </c>
      <c r="H75" s="1">
        <f t="shared" si="2"/>
        <v>8</v>
      </c>
      <c r="I75" t="str">
        <f>IF(ISERROR(MATCH($C75,'Mужчины 30-39 лет'!C:C,0)),"нет в списках","есть")</f>
        <v>есть</v>
      </c>
      <c r="J75" s="55" t="str">
        <f>IF(ISERROR(MATCH($C75,Cyclocross!C:C,0)),"нет в списках","есть")</f>
        <v>нет в списках</v>
      </c>
      <c r="L75" s="2"/>
    </row>
    <row r="76" spans="1:12" ht="12.75">
      <c r="A76">
        <v>11</v>
      </c>
      <c r="B76">
        <v>0</v>
      </c>
      <c r="C76" t="s">
        <v>247</v>
      </c>
      <c r="D76" t="s">
        <v>248</v>
      </c>
      <c r="E76" t="s">
        <v>249</v>
      </c>
      <c r="F76">
        <v>30</v>
      </c>
      <c r="G76" t="s">
        <v>203</v>
      </c>
      <c r="H76" s="1">
        <f t="shared" si="2"/>
        <v>7</v>
      </c>
      <c r="I76" t="str">
        <f>IF(ISERROR(MATCH($C76,'Mужчины 30-39 лет'!C:C,0)),"нет в списках","есть")</f>
        <v>есть</v>
      </c>
      <c r="J76" s="55" t="str">
        <f>IF(ISERROR(MATCH($C76,Cyclocross!C:C,0)),"нет в списках","есть")</f>
        <v>нет в списках</v>
      </c>
      <c r="L76" s="3"/>
    </row>
    <row r="77" spans="1:10" ht="12.75">
      <c r="A77">
        <v>12</v>
      </c>
      <c r="B77">
        <v>3354</v>
      </c>
      <c r="C77" t="s">
        <v>80</v>
      </c>
      <c r="D77" t="s">
        <v>81</v>
      </c>
      <c r="E77" t="s">
        <v>150</v>
      </c>
      <c r="F77">
        <v>30</v>
      </c>
      <c r="G77" t="s">
        <v>3</v>
      </c>
      <c r="H77" s="1">
        <f t="shared" si="2"/>
        <v>6</v>
      </c>
      <c r="I77" t="str">
        <f>IF(ISERROR(MATCH($C77,'Mужчины 30-39 лет'!C:C,0)),"нет в списках","есть")</f>
        <v>есть</v>
      </c>
      <c r="J77" s="55" t="str">
        <f>IF(ISERROR(MATCH($C77,Cyclocross!C:C,0)),"нет в списках","есть")</f>
        <v>нет в списках</v>
      </c>
    </row>
    <row r="78" spans="1:10" ht="12.75">
      <c r="A78">
        <v>13</v>
      </c>
      <c r="B78">
        <v>6686</v>
      </c>
      <c r="C78" t="s">
        <v>199</v>
      </c>
      <c r="D78" t="s">
        <v>200</v>
      </c>
      <c r="F78">
        <v>33</v>
      </c>
      <c r="G78" t="s">
        <v>3</v>
      </c>
      <c r="H78" s="1">
        <f t="shared" si="2"/>
        <v>5</v>
      </c>
      <c r="I78" t="str">
        <f>IF(ISERROR(MATCH($C78,'Mужчины 30-39 лет'!C:C,0)),"нет в списках","есть")</f>
        <v>есть</v>
      </c>
      <c r="J78" s="55" t="str">
        <f>IF(ISERROR(MATCH($C78,Cyclocross!C:C,0)),"нет в списках","есть")</f>
        <v>нет в списках</v>
      </c>
    </row>
    <row r="79" spans="1:10" ht="12.75">
      <c r="A79">
        <v>14</v>
      </c>
      <c r="B79">
        <v>5081</v>
      </c>
      <c r="C79" t="s">
        <v>100</v>
      </c>
      <c r="H79" s="1">
        <f t="shared" si="2"/>
        <v>4</v>
      </c>
      <c r="I79" t="str">
        <f>IF(ISERROR(MATCH($C79,'Mужчины 30-39 лет'!C:C,0)),"нет в списках","есть")</f>
        <v>есть</v>
      </c>
      <c r="J79" s="55" t="str">
        <f>IF(ISERROR(MATCH($C79,Cyclocross!C:C,0)),"нет в списках","есть")</f>
        <v>нет в списках</v>
      </c>
    </row>
    <row r="80" spans="1:10" ht="12.75">
      <c r="A80">
        <v>15</v>
      </c>
      <c r="B80">
        <v>7522</v>
      </c>
      <c r="C80" t="s">
        <v>205</v>
      </c>
      <c r="D80" t="s">
        <v>206</v>
      </c>
      <c r="F80">
        <v>33</v>
      </c>
      <c r="G80" t="s">
        <v>140</v>
      </c>
      <c r="H80" s="1">
        <f t="shared" si="2"/>
        <v>3</v>
      </c>
      <c r="I80" t="str">
        <f>IF(ISERROR(MATCH($C80,'Mужчины 30-39 лет'!C:C,0)),"нет в списках","есть")</f>
        <v>есть</v>
      </c>
      <c r="J80" s="55" t="str">
        <f>IF(ISERROR(MATCH($C80,Cyclocross!C:C,0)),"нет в списках","есть")</f>
        <v>нет в списках</v>
      </c>
    </row>
    <row r="81" spans="1:10" ht="12.75">
      <c r="A81">
        <v>16</v>
      </c>
      <c r="B81">
        <v>5188</v>
      </c>
      <c r="C81" t="s">
        <v>95</v>
      </c>
      <c r="D81" t="s">
        <v>96</v>
      </c>
      <c r="E81" t="s">
        <v>137</v>
      </c>
      <c r="F81">
        <v>35</v>
      </c>
      <c r="G81" t="s">
        <v>14</v>
      </c>
      <c r="H81" s="1">
        <f t="shared" si="2"/>
        <v>2</v>
      </c>
      <c r="I81" t="str">
        <f>IF(ISERROR(MATCH($C81,'Mужчины 30-39 лет'!C:C,0)),"нет в списках","есть")</f>
        <v>есть</v>
      </c>
      <c r="J81" s="55" t="str">
        <f>IF(ISERROR(MATCH($C81,Cyclocross!C:C,0)),"нет в списках","есть")</f>
        <v>нет в списках</v>
      </c>
    </row>
    <row r="82" spans="1:10" ht="12.75">
      <c r="A82" t="s">
        <v>9</v>
      </c>
      <c r="B82">
        <v>4972</v>
      </c>
      <c r="C82" t="s">
        <v>125</v>
      </c>
      <c r="D82" t="s">
        <v>126</v>
      </c>
      <c r="E82" t="s">
        <v>245</v>
      </c>
      <c r="F82">
        <v>30</v>
      </c>
      <c r="G82" t="s">
        <v>3</v>
      </c>
      <c r="H82" s="1">
        <f t="shared" si="2"/>
        <v>1</v>
      </c>
      <c r="I82" t="str">
        <f>IF(ISERROR(MATCH($C82,'Mужчины 30-39 лет'!C:C,0)),"нет в списках","есть")</f>
        <v>есть</v>
      </c>
      <c r="J82" s="55" t="str">
        <f>IF(ISERROR(MATCH($C82,Cyclocross!C:C,0)),"нет в списках","есть")</f>
        <v>нет в списках</v>
      </c>
    </row>
    <row r="83" spans="8:10" ht="12.75">
      <c r="H83" s="1"/>
      <c r="J83" s="38"/>
    </row>
    <row r="84" spans="8:10" ht="12.75">
      <c r="H84" s="1"/>
      <c r="J84" s="38"/>
    </row>
    <row r="85" spans="8:10" ht="12.75">
      <c r="H85" s="1"/>
      <c r="J85" s="38"/>
    </row>
    <row r="86" spans="8:10" ht="12.75">
      <c r="H86" s="1"/>
      <c r="J86" s="38"/>
    </row>
    <row r="87" spans="8:10" ht="12.75">
      <c r="H87" s="1"/>
      <c r="J87" s="38"/>
    </row>
    <row r="88" spans="8:10" ht="12.75">
      <c r="H88" s="1"/>
      <c r="J88" s="38"/>
    </row>
    <row r="89" spans="8:10" ht="12.75">
      <c r="H89" s="1"/>
      <c r="J89" s="38"/>
    </row>
    <row r="90" spans="8:10" ht="12.75">
      <c r="H90" s="1"/>
      <c r="J90" s="38"/>
    </row>
    <row r="91" spans="8:10" ht="12.75">
      <c r="H91" s="1"/>
      <c r="J91" s="38"/>
    </row>
    <row r="92" spans="8:10" ht="12.75">
      <c r="H92" s="1"/>
      <c r="J92" s="38"/>
    </row>
    <row r="93" spans="8:10" ht="12.75">
      <c r="H93" s="1"/>
      <c r="J93" s="38"/>
    </row>
    <row r="94" spans="8:10" ht="12.75">
      <c r="H94" s="1"/>
      <c r="J94" s="38"/>
    </row>
    <row r="95" spans="8:10" ht="12.75">
      <c r="H95" s="1"/>
      <c r="J95" s="38"/>
    </row>
    <row r="96" spans="8:10" ht="12.75">
      <c r="H96" s="1"/>
      <c r="J96" s="38"/>
    </row>
    <row r="97" spans="8:10" ht="12.75">
      <c r="H97" s="1"/>
      <c r="J97" s="38"/>
    </row>
    <row r="98" spans="8:10" ht="12.75">
      <c r="H98" s="1"/>
      <c r="J98" s="38"/>
    </row>
    <row r="99" spans="8:10" ht="12.75">
      <c r="H99" s="1"/>
      <c r="J99" s="38"/>
    </row>
    <row r="100" spans="1:11" s="2" customFormat="1" ht="12.75">
      <c r="A100" s="5" t="s">
        <v>0</v>
      </c>
      <c r="B100" s="5"/>
      <c r="C100" s="44" t="s">
        <v>102</v>
      </c>
      <c r="J100" s="4"/>
      <c r="K100" s="37"/>
    </row>
    <row r="101" spans="1:11" ht="12.75">
      <c r="A101" s="2" t="s">
        <v>1</v>
      </c>
      <c r="B101" s="2"/>
      <c r="C101" s="2" t="s">
        <v>2</v>
      </c>
      <c r="D101" s="2" t="s">
        <v>12</v>
      </c>
      <c r="E101" s="2" t="s">
        <v>20</v>
      </c>
      <c r="F101" s="2" t="s">
        <v>23</v>
      </c>
      <c r="G101" s="2" t="s">
        <v>7</v>
      </c>
      <c r="H101" s="4" t="s">
        <v>8</v>
      </c>
      <c r="I101" s="2" t="s">
        <v>13</v>
      </c>
      <c r="J101" s="54" t="s">
        <v>266</v>
      </c>
      <c r="K101" s="37"/>
    </row>
    <row r="102" spans="1:10" ht="12.75">
      <c r="A102">
        <v>1</v>
      </c>
      <c r="B102">
        <v>6169</v>
      </c>
      <c r="C102" t="s">
        <v>250</v>
      </c>
      <c r="D102" t="s">
        <v>251</v>
      </c>
      <c r="F102">
        <v>46</v>
      </c>
      <c r="G102" t="s">
        <v>140</v>
      </c>
      <c r="H102" s="1">
        <v>8</v>
      </c>
      <c r="I102" t="str">
        <f>IF(ISERROR(MATCH($C102,'Мастера 40+'!C:C,0)),"нет в списках","есть")</f>
        <v>есть</v>
      </c>
      <c r="J102" s="55" t="str">
        <f>IF(ISERROR(MATCH($C102,Cyclocross!C:C,0)),"нет в списках","есть")</f>
        <v>нет в списках</v>
      </c>
    </row>
    <row r="103" spans="1:10" ht="12.75">
      <c r="A103">
        <v>2</v>
      </c>
      <c r="B103">
        <v>115</v>
      </c>
      <c r="C103" t="s">
        <v>18</v>
      </c>
      <c r="D103" t="s">
        <v>19</v>
      </c>
      <c r="E103" t="s">
        <v>39</v>
      </c>
      <c r="F103">
        <v>58</v>
      </c>
      <c r="G103" t="s">
        <v>3</v>
      </c>
      <c r="H103" s="1">
        <f>H102-1</f>
        <v>7</v>
      </c>
      <c r="I103" t="str">
        <f>IF(ISERROR(MATCH($C103,'Мастера 40+'!C:C,0)),"нет в списках","есть")</f>
        <v>есть</v>
      </c>
      <c r="J103" s="55" t="str">
        <f>IF(ISERROR(MATCH($C103,Cyclocross!C:C,0)),"нет в списках","есть")</f>
        <v>нет в списках</v>
      </c>
    </row>
    <row r="104" spans="1:10" ht="12.75">
      <c r="A104">
        <v>3</v>
      </c>
      <c r="B104">
        <v>3153</v>
      </c>
      <c r="C104" t="s">
        <v>40</v>
      </c>
      <c r="D104" t="s">
        <v>41</v>
      </c>
      <c r="E104" t="s">
        <v>245</v>
      </c>
      <c r="F104">
        <v>50</v>
      </c>
      <c r="G104" t="s">
        <v>97</v>
      </c>
      <c r="H104" s="1">
        <f aca="true" t="shared" si="3" ref="H104:H109">H103-1</f>
        <v>6</v>
      </c>
      <c r="I104" t="str">
        <f>IF(ISERROR(MATCH($C104,'Мастера 40+'!C:C,0)),"нет в списках","есть")</f>
        <v>есть</v>
      </c>
      <c r="J104" s="55" t="str">
        <f>IF(ISERROR(MATCH($C104,Cyclocross!C:C,0)),"нет в списках","есть")</f>
        <v>нет в списках</v>
      </c>
    </row>
    <row r="105" spans="1:10" ht="12.75">
      <c r="A105">
        <v>4</v>
      </c>
      <c r="B105">
        <v>5156</v>
      </c>
      <c r="C105" t="s">
        <v>16</v>
      </c>
      <c r="D105" t="s">
        <v>217</v>
      </c>
      <c r="F105">
        <v>44</v>
      </c>
      <c r="G105" t="s">
        <v>98</v>
      </c>
      <c r="H105" s="1">
        <f t="shared" si="3"/>
        <v>5</v>
      </c>
      <c r="I105" t="str">
        <f>IF(ISERROR(MATCH($C105,'Мастера 40+'!C:C,0)),"нет в списках","есть")</f>
        <v>есть</v>
      </c>
      <c r="J105" s="55" t="str">
        <f>IF(ISERROR(MATCH($C105,Cyclocross!C:C,0)),"нет в списках","есть")</f>
        <v>нет в списках</v>
      </c>
    </row>
    <row r="106" spans="1:10" ht="12.75">
      <c r="A106">
        <v>5</v>
      </c>
      <c r="B106">
        <v>0</v>
      </c>
      <c r="C106" t="s">
        <v>131</v>
      </c>
      <c r="F106">
        <v>62</v>
      </c>
      <c r="G106" t="s">
        <v>132</v>
      </c>
      <c r="H106" s="1">
        <f t="shared" si="3"/>
        <v>4</v>
      </c>
      <c r="I106" t="str">
        <f>IF(ISERROR(MATCH($C106,'Мастера 40+'!C:C,0)),"нет в списках","есть")</f>
        <v>есть</v>
      </c>
      <c r="J106" s="55" t="str">
        <f>IF(ISERROR(MATCH($C106,Cyclocross!C:C,0)),"нет в списках","есть")</f>
        <v>нет в списках</v>
      </c>
    </row>
    <row r="107" spans="1:10" ht="12.75">
      <c r="A107">
        <v>6</v>
      </c>
      <c r="B107">
        <v>6824</v>
      </c>
      <c r="C107" t="s">
        <v>252</v>
      </c>
      <c r="D107" t="s">
        <v>253</v>
      </c>
      <c r="F107">
        <v>42</v>
      </c>
      <c r="G107" t="s">
        <v>3</v>
      </c>
      <c r="H107" s="1">
        <f t="shared" si="3"/>
        <v>3</v>
      </c>
      <c r="I107" t="str">
        <f>IF(ISERROR(MATCH($C107,'Мастера 40+'!C:C,0)),"нет в списках","есть")</f>
        <v>есть</v>
      </c>
      <c r="J107" s="55" t="str">
        <f>IF(ISERROR(MATCH($C107,Cyclocross!C:C,0)),"нет в списках","есть")</f>
        <v>нет в списках</v>
      </c>
    </row>
    <row r="108" spans="1:10" ht="12.75">
      <c r="A108">
        <v>7</v>
      </c>
      <c r="B108">
        <v>0</v>
      </c>
      <c r="C108" t="s">
        <v>254</v>
      </c>
      <c r="H108" s="1">
        <f t="shared" si="3"/>
        <v>2</v>
      </c>
      <c r="I108" t="str">
        <f>IF(ISERROR(MATCH($C108,'Мастера 40+'!C:C,0)),"нет в списках","есть")</f>
        <v>есть</v>
      </c>
      <c r="J108" s="55" t="str">
        <f>IF(ISERROR(MATCH($C108,Cyclocross!C:C,0)),"нет в списках","есть")</f>
        <v>нет в списках</v>
      </c>
    </row>
    <row r="109" spans="1:10" ht="12.75">
      <c r="A109">
        <v>8</v>
      </c>
      <c r="B109">
        <v>6671</v>
      </c>
      <c r="C109" t="s">
        <v>101</v>
      </c>
      <c r="E109" t="s">
        <v>116</v>
      </c>
      <c r="F109">
        <v>57</v>
      </c>
      <c r="G109" t="s">
        <v>15</v>
      </c>
      <c r="H109" s="1">
        <f t="shared" si="3"/>
        <v>1</v>
      </c>
      <c r="I109" t="str">
        <f>IF(ISERROR(MATCH($C109,'Мастера 40+'!C:C,0)),"нет в списках","есть")</f>
        <v>есть</v>
      </c>
      <c r="J109" s="55" t="str">
        <f>IF(ISERROR(MATCH($C109,Cyclocross!C:C,0)),"нет в списках","есть")</f>
        <v>нет в списках</v>
      </c>
    </row>
    <row r="110" spans="8:10" ht="12.75">
      <c r="H110" s="1"/>
      <c r="J110" s="38"/>
    </row>
    <row r="111" spans="8:10" ht="12.75">
      <c r="H111" s="1"/>
      <c r="J111" s="38"/>
    </row>
    <row r="112" spans="8:10" ht="12.75">
      <c r="H112" s="1"/>
      <c r="J112" s="38"/>
    </row>
    <row r="113" spans="8:10" ht="12.75">
      <c r="H113" s="1"/>
      <c r="J113" s="38"/>
    </row>
    <row r="114" spans="8:10" ht="12.75">
      <c r="H114" s="1"/>
      <c r="J114" s="38"/>
    </row>
    <row r="115" spans="8:10" ht="12.75">
      <c r="H115" s="1"/>
      <c r="J115" s="38"/>
    </row>
    <row r="116" spans="8:10" ht="12.75">
      <c r="H116" s="1"/>
      <c r="J116" s="38"/>
    </row>
    <row r="117" ht="12.75">
      <c r="J117" s="38"/>
    </row>
    <row r="118" spans="1:11" s="2" customFormat="1" ht="12.75">
      <c r="A118" s="5" t="s">
        <v>0</v>
      </c>
      <c r="B118" s="5"/>
      <c r="C118" s="5" t="s">
        <v>103</v>
      </c>
      <c r="J118" s="38"/>
      <c r="K118" s="37"/>
    </row>
    <row r="119" spans="1:11" ht="12.75">
      <c r="A119" s="2" t="s">
        <v>1</v>
      </c>
      <c r="B119" s="2"/>
      <c r="C119" s="2" t="s">
        <v>2</v>
      </c>
      <c r="D119" s="2" t="s">
        <v>12</v>
      </c>
      <c r="E119" s="2" t="s">
        <v>20</v>
      </c>
      <c r="F119" s="2"/>
      <c r="G119" s="2" t="s">
        <v>7</v>
      </c>
      <c r="H119" s="4" t="s">
        <v>8</v>
      </c>
      <c r="I119" s="2" t="s">
        <v>13</v>
      </c>
      <c r="J119" s="38"/>
      <c r="K119" s="37"/>
    </row>
    <row r="120" spans="1:10" ht="12.75">
      <c r="A120">
        <v>1</v>
      </c>
      <c r="B120">
        <v>6708</v>
      </c>
      <c r="C120" t="s">
        <v>133</v>
      </c>
      <c r="D120" t="s">
        <v>223</v>
      </c>
      <c r="E120" t="s">
        <v>137</v>
      </c>
      <c r="F120">
        <v>15</v>
      </c>
      <c r="G120" t="s">
        <v>146</v>
      </c>
      <c r="H120" s="1">
        <v>4</v>
      </c>
      <c r="I120" t="str">
        <f>IF(ISERROR(MATCH($C120,Девушки!C:C,0)),"нет в списках","есть")</f>
        <v>есть</v>
      </c>
      <c r="J120" s="38"/>
    </row>
    <row r="121" spans="1:10" ht="12.75">
      <c r="A121">
        <v>2</v>
      </c>
      <c r="B121">
        <v>1092</v>
      </c>
      <c r="C121" t="s">
        <v>25</v>
      </c>
      <c r="D121" t="s">
        <v>28</v>
      </c>
      <c r="E121" t="s">
        <v>63</v>
      </c>
      <c r="F121">
        <v>28</v>
      </c>
      <c r="G121" t="s">
        <v>140</v>
      </c>
      <c r="H121" s="1">
        <f>H120-1</f>
        <v>3</v>
      </c>
      <c r="I121" t="str">
        <f>IF(ISERROR(MATCH($C121,Девушки!C:C,0)),"нет в списках","есть")</f>
        <v>есть</v>
      </c>
      <c r="J121" s="38"/>
    </row>
    <row r="122" spans="1:10" ht="12.75">
      <c r="A122">
        <v>3</v>
      </c>
      <c r="B122">
        <v>0</v>
      </c>
      <c r="C122" t="s">
        <v>117</v>
      </c>
      <c r="H122" s="1">
        <f>H121-1</f>
        <v>2</v>
      </c>
      <c r="I122" t="str">
        <f>IF(ISERROR(MATCH($C122,Девушки!C:C,0)),"нет в списках","есть")</f>
        <v>есть</v>
      </c>
      <c r="J122" s="38"/>
    </row>
    <row r="123" spans="1:10" ht="12.75">
      <c r="A123">
        <v>4</v>
      </c>
      <c r="B123">
        <v>5126</v>
      </c>
      <c r="C123" t="s">
        <v>104</v>
      </c>
      <c r="D123" t="s">
        <v>105</v>
      </c>
      <c r="F123">
        <v>30</v>
      </c>
      <c r="G123" t="s">
        <v>3</v>
      </c>
      <c r="H123" s="1">
        <f>H122-1</f>
        <v>1</v>
      </c>
      <c r="I123" t="str">
        <f>IF(ISERROR(MATCH($C123,Девушки!C:C,0)),"нет в списках","есть")</f>
        <v>есть</v>
      </c>
      <c r="J123" s="38"/>
    </row>
    <row r="124" spans="8:10" ht="12.75">
      <c r="H124" s="1"/>
      <c r="J124" s="38"/>
    </row>
    <row r="125" spans="8:10" ht="12.75">
      <c r="H125" s="1"/>
      <c r="J125" s="38"/>
    </row>
    <row r="126" spans="8:10" ht="12.75">
      <c r="H126" s="1"/>
      <c r="J126" s="38"/>
    </row>
    <row r="127" spans="8:10" ht="12.75">
      <c r="H127" s="1"/>
      <c r="J127" s="38"/>
    </row>
    <row r="128" spans="8:10" ht="12.75">
      <c r="H128" s="1"/>
      <c r="J128" s="38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R121"/>
  <sheetViews>
    <sheetView workbookViewId="0" topLeftCell="A1">
      <selection activeCell="A1" sqref="A1:I1"/>
    </sheetView>
  </sheetViews>
  <sheetFormatPr defaultColWidth="9.00390625" defaultRowHeight="12.75"/>
  <cols>
    <col min="1" max="1" width="11.75390625" style="0" bestFit="1" customWidth="1"/>
    <col min="2" max="2" width="8.00390625" style="0" customWidth="1"/>
    <col min="3" max="3" width="24.375" style="0" bestFit="1" customWidth="1"/>
    <col min="4" max="4" width="11.375" style="0" bestFit="1" customWidth="1"/>
    <col min="5" max="5" width="27.75390625" style="0" customWidth="1"/>
    <col min="6" max="6" width="8.625" style="0" bestFit="1" customWidth="1"/>
    <col min="7" max="7" width="17.875" style="0" customWidth="1"/>
    <col min="9" max="9" width="14.125" style="0" customWidth="1"/>
    <col min="10" max="10" width="14.125" style="55" bestFit="1" customWidth="1"/>
    <col min="11" max="11" width="14.125" style="55" customWidth="1"/>
    <col min="12" max="12" width="12.75390625" style="55" bestFit="1" customWidth="1"/>
  </cols>
  <sheetData>
    <row r="1" spans="1:18" s="6" customFormat="1" ht="27">
      <c r="A1" s="57">
        <v>170114</v>
      </c>
      <c r="B1" s="57"/>
      <c r="C1" s="57"/>
      <c r="D1" s="57"/>
      <c r="E1" s="57"/>
      <c r="F1" s="57"/>
      <c r="G1" s="57"/>
      <c r="H1" s="57"/>
      <c r="I1" s="57"/>
      <c r="J1" s="52"/>
      <c r="K1" s="52"/>
      <c r="L1" s="53"/>
      <c r="M1" s="7"/>
      <c r="N1" s="7"/>
      <c r="O1" s="7"/>
      <c r="P1" s="7"/>
      <c r="Q1" s="7"/>
      <c r="R1" s="7"/>
    </row>
    <row r="2" spans="1:18" s="6" customFormat="1" ht="27">
      <c r="A2" s="50"/>
      <c r="B2" s="50"/>
      <c r="C2" s="50"/>
      <c r="D2" s="50"/>
      <c r="E2" s="50"/>
      <c r="F2" s="50"/>
      <c r="G2" s="50"/>
      <c r="H2" s="50"/>
      <c r="I2" s="50"/>
      <c r="J2" s="52"/>
      <c r="K2" s="52"/>
      <c r="L2" s="53"/>
      <c r="M2" s="7"/>
      <c r="N2" s="7"/>
      <c r="O2" s="7"/>
      <c r="P2" s="7"/>
      <c r="Q2" s="7"/>
      <c r="R2" s="7"/>
    </row>
    <row r="3" spans="1:12" s="2" customFormat="1" ht="12.75">
      <c r="A3" s="5" t="s">
        <v>0</v>
      </c>
      <c r="B3" s="5"/>
      <c r="C3" s="44" t="s">
        <v>134</v>
      </c>
      <c r="J3" s="54"/>
      <c r="K3" s="54"/>
      <c r="L3" s="54"/>
    </row>
    <row r="4" spans="1:12" ht="12.75">
      <c r="A4" s="2" t="s">
        <v>1</v>
      </c>
      <c r="B4" s="2"/>
      <c r="C4" s="2" t="s">
        <v>2</v>
      </c>
      <c r="D4" s="2" t="s">
        <v>12</v>
      </c>
      <c r="E4" s="2" t="s">
        <v>20</v>
      </c>
      <c r="F4" s="2" t="s">
        <v>23</v>
      </c>
      <c r="G4" s="2" t="s">
        <v>7</v>
      </c>
      <c r="H4" s="4" t="s">
        <v>8</v>
      </c>
      <c r="I4" s="2" t="s">
        <v>13</v>
      </c>
      <c r="J4" s="54" t="s">
        <v>264</v>
      </c>
      <c r="K4" s="54" t="s">
        <v>267</v>
      </c>
      <c r="L4" s="55" t="s">
        <v>265</v>
      </c>
    </row>
    <row r="5" spans="1:12" ht="12.75">
      <c r="A5">
        <v>1</v>
      </c>
      <c r="B5">
        <v>1112</v>
      </c>
      <c r="C5" t="s">
        <v>26</v>
      </c>
      <c r="D5" t="s">
        <v>27</v>
      </c>
      <c r="E5" t="s">
        <v>39</v>
      </c>
      <c r="F5">
        <v>28</v>
      </c>
      <c r="G5" t="s">
        <v>99</v>
      </c>
      <c r="H5">
        <v>6</v>
      </c>
      <c r="I5" t="str">
        <f>IF(ISERROR(MATCH($C5,Cyclocross!C:C,0)),"нет в списках","есть")</f>
        <v>есть</v>
      </c>
      <c r="J5" s="55" t="str">
        <f>IF(ISERROR(MATCH($C5,'Mужчины до 30 лет'!C:C,0)),"нет в списках","есть")</f>
        <v>нет в списках</v>
      </c>
      <c r="K5" s="55" t="str">
        <f>IF(ISERROR(MATCH($C5,'Mужчины 30-39 лет'!C:C,0)),"нет в списках","есть")</f>
        <v>нет в списках</v>
      </c>
      <c r="L5" s="55" t="str">
        <f>IF(ISERROR(MATCH($C5,'Мастера 40+'!C:C,0)),"нет в списках","есть")</f>
        <v>нет в списках</v>
      </c>
    </row>
    <row r="6" spans="1:12" ht="12.75">
      <c r="A6">
        <v>2</v>
      </c>
      <c r="B6">
        <v>169</v>
      </c>
      <c r="C6" t="s">
        <v>90</v>
      </c>
      <c r="D6" t="s">
        <v>91</v>
      </c>
      <c r="F6">
        <v>33</v>
      </c>
      <c r="G6" t="s">
        <v>99</v>
      </c>
      <c r="H6">
        <f>H5-1</f>
        <v>5</v>
      </c>
      <c r="I6" t="str">
        <f>IF(ISERROR(MATCH($C6,Cyclocross!C:C,0)),"нет в списках","есть")</f>
        <v>есть</v>
      </c>
      <c r="J6" s="55" t="str">
        <f>IF(ISERROR(MATCH($C6,'Mужчины до 30 лет'!C:C,0)),"нет в списках","есть")</f>
        <v>нет в списках</v>
      </c>
      <c r="K6" s="55" t="str">
        <f>IF(ISERROR(MATCH($C6,'Mужчины 30-39 лет'!C:C,0)),"нет в списках","есть")</f>
        <v>нет в списках</v>
      </c>
      <c r="L6" s="55" t="str">
        <f>IF(ISERROR(MATCH($C6,'Мастера 40+'!C:C,0)),"нет в списках","есть")</f>
        <v>нет в списках</v>
      </c>
    </row>
    <row r="7" spans="1:12" ht="12.75">
      <c r="A7">
        <v>3</v>
      </c>
      <c r="B7">
        <v>3861</v>
      </c>
      <c r="C7" t="s">
        <v>43</v>
      </c>
      <c r="D7" t="s">
        <v>46</v>
      </c>
      <c r="E7" t="s">
        <v>39</v>
      </c>
      <c r="F7">
        <v>33</v>
      </c>
      <c r="G7" t="s">
        <v>99</v>
      </c>
      <c r="H7">
        <f>H6-1</f>
        <v>4</v>
      </c>
      <c r="I7" t="str">
        <f>IF(ISERROR(MATCH($C7,Cyclocross!C:C,0)),"нет в списках","есть")</f>
        <v>есть</v>
      </c>
      <c r="J7" s="55" t="str">
        <f>IF(ISERROR(MATCH($C7,'Mужчины до 30 лет'!C:C,0)),"нет в списках","есть")</f>
        <v>нет в списках</v>
      </c>
      <c r="K7" s="55" t="str">
        <f>IF(ISERROR(MATCH($C7,'Mужчины 30-39 лет'!C:C,0)),"нет в списках","есть")</f>
        <v>нет в списках</v>
      </c>
      <c r="L7" s="55" t="str">
        <f>IF(ISERROR(MATCH($C7,'Мастера 40+'!C:C,0)),"нет в списках","есть")</f>
        <v>нет в списках</v>
      </c>
    </row>
    <row r="8" spans="1:12" ht="12.75">
      <c r="A8">
        <v>4</v>
      </c>
      <c r="B8">
        <v>2075</v>
      </c>
      <c r="C8" t="s">
        <v>143</v>
      </c>
      <c r="D8" t="s">
        <v>60</v>
      </c>
      <c r="E8" t="s">
        <v>89</v>
      </c>
      <c r="F8">
        <v>28</v>
      </c>
      <c r="G8" t="s">
        <v>3</v>
      </c>
      <c r="H8">
        <f>H7-1</f>
        <v>3</v>
      </c>
      <c r="I8" t="str">
        <f>IF(ISERROR(MATCH($C8,Cyclocross!C:C,0)),"нет в списках","есть")</f>
        <v>есть</v>
      </c>
      <c r="J8" s="55" t="str">
        <f>IF(ISERROR(MATCH($C8,'Mужчины до 30 лет'!C:C,0)),"нет в списках","есть")</f>
        <v>нет в списках</v>
      </c>
      <c r="K8" s="55" t="str">
        <f>IF(ISERROR(MATCH($C8,'Mужчины 30-39 лет'!C:C,0)),"нет в списках","есть")</f>
        <v>нет в списках</v>
      </c>
      <c r="L8" s="55" t="str">
        <f>IF(ISERROR(MATCH($C8,'Мастера 40+'!C:C,0)),"нет в списках","есть")</f>
        <v>нет в списках</v>
      </c>
    </row>
    <row r="9" spans="1:12" ht="12.75">
      <c r="A9">
        <v>5</v>
      </c>
      <c r="B9">
        <v>4862</v>
      </c>
      <c r="C9" t="s">
        <v>179</v>
      </c>
      <c r="D9" t="s">
        <v>180</v>
      </c>
      <c r="F9">
        <v>32</v>
      </c>
      <c r="G9" t="s">
        <v>140</v>
      </c>
      <c r="H9">
        <f>H8-1</f>
        <v>2</v>
      </c>
      <c r="I9" t="str">
        <f>IF(ISERROR(MATCH($C9,Cyclocross!C:C,0)),"нет в списках","есть")</f>
        <v>есть</v>
      </c>
      <c r="J9" s="55" t="str">
        <f>IF(ISERROR(MATCH($C9,'Mужчины до 30 лет'!C:C,0)),"нет в списках","есть")</f>
        <v>нет в списках</v>
      </c>
      <c r="K9" s="55" t="str">
        <f>IF(ISERROR(MATCH($C9,'Mужчины 30-39 лет'!C:C,0)),"нет в списках","есть")</f>
        <v>есть</v>
      </c>
      <c r="L9" s="55" t="str">
        <f>IF(ISERROR(MATCH($C9,'Мастера 40+'!C:C,0)),"нет в списках","есть")</f>
        <v>нет в списках</v>
      </c>
    </row>
    <row r="10" spans="1:12" ht="12.75">
      <c r="A10">
        <v>6</v>
      </c>
      <c r="B10">
        <v>448</v>
      </c>
      <c r="C10" t="s">
        <v>85</v>
      </c>
      <c r="D10" t="s">
        <v>86</v>
      </c>
      <c r="E10" t="s">
        <v>29</v>
      </c>
      <c r="F10">
        <v>33</v>
      </c>
      <c r="G10" t="s">
        <v>3</v>
      </c>
      <c r="H10">
        <f>H9-1</f>
        <v>1</v>
      </c>
      <c r="I10" t="str">
        <f>IF(ISERROR(MATCH($C10,Cyclocross!C:C,0)),"нет в списках","есть")</f>
        <v>есть</v>
      </c>
      <c r="J10" s="55" t="str">
        <f>IF(ISERROR(MATCH($C10,'Mужчины до 30 лет'!C:C,0)),"нет в списках","есть")</f>
        <v>нет в списках</v>
      </c>
      <c r="K10" s="55" t="str">
        <f>IF(ISERROR(MATCH($C10,'Mужчины 30-39 лет'!C:C,0)),"нет в списках","есть")</f>
        <v>нет в списках</v>
      </c>
      <c r="L10" s="55" t="str">
        <f>IF(ISERROR(MATCH($C10,'Мастера 40+'!C:C,0)),"нет в списках","есть")</f>
        <v>нет в списках</v>
      </c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7" spans="1:12" s="2" customFormat="1" ht="12.75">
      <c r="A17" s="5" t="s">
        <v>0</v>
      </c>
      <c r="B17" s="5"/>
      <c r="C17" s="44" t="s">
        <v>82</v>
      </c>
      <c r="J17" s="54"/>
      <c r="K17" s="54"/>
      <c r="L17" s="54"/>
    </row>
    <row r="18" spans="1:11" ht="12.75">
      <c r="A18" s="2" t="s">
        <v>1</v>
      </c>
      <c r="B18" s="2"/>
      <c r="C18" s="2" t="s">
        <v>2</v>
      </c>
      <c r="D18" s="2" t="s">
        <v>12</v>
      </c>
      <c r="E18" s="2" t="s">
        <v>20</v>
      </c>
      <c r="F18" s="2" t="s">
        <v>23</v>
      </c>
      <c r="G18" s="2" t="s">
        <v>7</v>
      </c>
      <c r="H18" s="4" t="s">
        <v>8</v>
      </c>
      <c r="I18" s="2" t="s">
        <v>13</v>
      </c>
      <c r="J18" s="54" t="s">
        <v>266</v>
      </c>
      <c r="K18" s="54"/>
    </row>
    <row r="19" spans="1:10" ht="12.75">
      <c r="A19">
        <v>1</v>
      </c>
      <c r="B19">
        <v>2823</v>
      </c>
      <c r="C19" t="s">
        <v>33</v>
      </c>
      <c r="D19" t="s">
        <v>34</v>
      </c>
      <c r="E19" t="s">
        <v>50</v>
      </c>
      <c r="F19">
        <v>25</v>
      </c>
      <c r="G19" t="s">
        <v>14</v>
      </c>
      <c r="H19" s="1">
        <v>20</v>
      </c>
      <c r="I19" t="str">
        <f>IF(ISERROR(MATCH($C19,'Mужчины до 30 лет'!C:C,0)),"нет в списках","есть")</f>
        <v>есть</v>
      </c>
      <c r="J19" s="55" t="str">
        <f>IF(ISERROR(MATCH($C19,Cyclocross!C:C,0)),"нет в списках","есть")</f>
        <v>есть</v>
      </c>
    </row>
    <row r="20" spans="1:10" ht="12.75">
      <c r="A20">
        <v>2</v>
      </c>
      <c r="B20">
        <v>1925</v>
      </c>
      <c r="C20" t="s">
        <v>144</v>
      </c>
      <c r="D20" t="s">
        <v>238</v>
      </c>
      <c r="E20" t="s">
        <v>239</v>
      </c>
      <c r="F20">
        <v>29</v>
      </c>
      <c r="G20" t="s">
        <v>3</v>
      </c>
      <c r="H20" s="1">
        <f>H19-1</f>
        <v>19</v>
      </c>
      <c r="I20" t="str">
        <f>IF(ISERROR(MATCH($C20,'Mужчины до 30 лет'!C:C,0)),"нет в списках","есть")</f>
        <v>есть</v>
      </c>
      <c r="J20" s="55" t="str">
        <f>IF(ISERROR(MATCH($C20,Cyclocross!C:C,0)),"нет в списках","есть")</f>
        <v>нет в списках</v>
      </c>
    </row>
    <row r="21" spans="1:10" ht="12.75">
      <c r="A21">
        <v>3</v>
      </c>
      <c r="B21">
        <v>5470</v>
      </c>
      <c r="C21" t="s">
        <v>58</v>
      </c>
      <c r="D21" t="s">
        <v>59</v>
      </c>
      <c r="E21" t="s">
        <v>245</v>
      </c>
      <c r="F21">
        <v>21</v>
      </c>
      <c r="G21" t="s">
        <v>3</v>
      </c>
      <c r="H21" s="1">
        <f aca="true" t="shared" si="0" ref="H21:H38">H20-1</f>
        <v>18</v>
      </c>
      <c r="I21" t="str">
        <f>IF(ISERROR(MATCH($C21,'Mужчины до 30 лет'!C:C,0)),"нет в списках","есть")</f>
        <v>есть</v>
      </c>
      <c r="J21" s="55" t="str">
        <f>IF(ISERROR(MATCH($C21,Cyclocross!C:C,0)),"нет в списках","есть")</f>
        <v>нет в списках</v>
      </c>
    </row>
    <row r="22" spans="1:10" ht="12.75">
      <c r="A22">
        <v>4</v>
      </c>
      <c r="B22">
        <v>3168</v>
      </c>
      <c r="C22" t="s">
        <v>61</v>
      </c>
      <c r="D22" t="s">
        <v>62</v>
      </c>
      <c r="E22" t="s">
        <v>63</v>
      </c>
      <c r="F22">
        <v>26</v>
      </c>
      <c r="G22" t="s">
        <v>183</v>
      </c>
      <c r="H22" s="1">
        <f t="shared" si="0"/>
        <v>17</v>
      </c>
      <c r="I22" t="str">
        <f>IF(ISERROR(MATCH($C22,'Mужчины до 30 лет'!C:C,0)),"нет в списках","есть")</f>
        <v>есть</v>
      </c>
      <c r="J22" s="55" t="str">
        <f>IF(ISERROR(MATCH($C22,Cyclocross!C:C,0)),"нет в списках","есть")</f>
        <v>нет в списках</v>
      </c>
    </row>
    <row r="23" spans="1:10" ht="12.75">
      <c r="A23">
        <v>5</v>
      </c>
      <c r="B23">
        <v>4840</v>
      </c>
      <c r="C23" t="s">
        <v>55</v>
      </c>
      <c r="D23" t="s">
        <v>56</v>
      </c>
      <c r="F23">
        <v>25</v>
      </c>
      <c r="G23" t="s">
        <v>57</v>
      </c>
      <c r="H23" s="1">
        <f t="shared" si="0"/>
        <v>16</v>
      </c>
      <c r="I23" t="str">
        <f>IF(ISERROR(MATCH($C23,'Mужчины до 30 лет'!C:C,0)),"нет в списках","есть")</f>
        <v>есть</v>
      </c>
      <c r="J23" s="55" t="str">
        <f>IF(ISERROR(MATCH($C23,Cyclocross!C:C,0)),"нет в списках","есть")</f>
        <v>есть</v>
      </c>
    </row>
    <row r="24" spans="1:10" ht="12.75">
      <c r="A24">
        <v>6</v>
      </c>
      <c r="B24">
        <v>965</v>
      </c>
      <c r="C24" t="s">
        <v>154</v>
      </c>
      <c r="D24" t="s">
        <v>155</v>
      </c>
      <c r="E24" t="s">
        <v>156</v>
      </c>
      <c r="F24">
        <v>24</v>
      </c>
      <c r="G24" t="s">
        <v>3</v>
      </c>
      <c r="H24" s="1">
        <f t="shared" si="0"/>
        <v>15</v>
      </c>
      <c r="I24" t="str">
        <f>IF(ISERROR(MATCH($C24,'Mужчины до 30 лет'!C:C,0)),"нет в списках","есть")</f>
        <v>есть</v>
      </c>
      <c r="J24" s="55" t="str">
        <f>IF(ISERROR(MATCH($C24,Cyclocross!C:C,0)),"нет в списках","есть")</f>
        <v>нет в списках</v>
      </c>
    </row>
    <row r="25" spans="1:10" ht="12.75">
      <c r="A25">
        <v>7</v>
      </c>
      <c r="B25">
        <v>5440</v>
      </c>
      <c r="C25" t="s">
        <v>244</v>
      </c>
      <c r="H25" s="1">
        <f t="shared" si="0"/>
        <v>14</v>
      </c>
      <c r="I25" t="str">
        <f>IF(ISERROR(MATCH($C25,'Mужчины до 30 лет'!C:C,0)),"нет в списках","есть")</f>
        <v>есть</v>
      </c>
      <c r="J25" s="55" t="str">
        <f>IF(ISERROR(MATCH($C25,Cyclocross!C:C,0)),"нет в списках","есть")</f>
        <v>нет в списках</v>
      </c>
    </row>
    <row r="26" spans="1:10" ht="12.75">
      <c r="A26">
        <v>8</v>
      </c>
      <c r="B26">
        <v>1029</v>
      </c>
      <c r="C26" t="s">
        <v>255</v>
      </c>
      <c r="H26" s="1">
        <f t="shared" si="0"/>
        <v>13</v>
      </c>
      <c r="I26" t="str">
        <f>IF(ISERROR(MATCH($C26,'Mужчины до 30 лет'!C:C,0)),"нет в списках","есть")</f>
        <v>есть</v>
      </c>
      <c r="J26" s="55" t="str">
        <f>IF(ISERROR(MATCH($C26,Cyclocross!C:C,0)),"нет в списках","есть")</f>
        <v>нет в списках</v>
      </c>
    </row>
    <row r="27" spans="1:10" ht="12.75">
      <c r="A27">
        <v>9</v>
      </c>
      <c r="B27">
        <v>5155</v>
      </c>
      <c r="C27" t="s">
        <v>64</v>
      </c>
      <c r="D27" t="s">
        <v>65</v>
      </c>
      <c r="F27">
        <v>29</v>
      </c>
      <c r="G27" t="s">
        <v>3</v>
      </c>
      <c r="H27" s="1">
        <f t="shared" si="0"/>
        <v>12</v>
      </c>
      <c r="I27" t="str">
        <f>IF(ISERROR(MATCH($C27,'Mужчины до 30 лет'!C:C,0)),"нет в списках","есть")</f>
        <v>есть</v>
      </c>
      <c r="J27" s="55" t="str">
        <f>IF(ISERROR(MATCH($C27,Cyclocross!C:C,0)),"нет в списках","есть")</f>
        <v>нет в списках</v>
      </c>
    </row>
    <row r="28" spans="1:12" ht="12.75">
      <c r="A28">
        <v>10</v>
      </c>
      <c r="B28">
        <v>2759</v>
      </c>
      <c r="C28" t="s">
        <v>147</v>
      </c>
      <c r="D28" t="s">
        <v>148</v>
      </c>
      <c r="E28" t="s">
        <v>30</v>
      </c>
      <c r="F28">
        <v>26</v>
      </c>
      <c r="G28" t="s">
        <v>14</v>
      </c>
      <c r="H28" s="1">
        <f t="shared" si="0"/>
        <v>11</v>
      </c>
      <c r="I28" t="str">
        <f>IF(ISERROR(MATCH($C28,'Mужчины до 30 лет'!C:C,0)),"нет в списках","есть")</f>
        <v>есть</v>
      </c>
      <c r="J28" s="55" t="str">
        <f>IF(ISERROR(MATCH($C28,Cyclocross!C:C,0)),"нет в списках","есть")</f>
        <v>нет в списках</v>
      </c>
      <c r="L28" s="54"/>
    </row>
    <row r="29" spans="1:12" ht="12.75">
      <c r="A29">
        <v>11</v>
      </c>
      <c r="B29">
        <v>7517</v>
      </c>
      <c r="C29" t="s">
        <v>159</v>
      </c>
      <c r="D29" t="s">
        <v>160</v>
      </c>
      <c r="E29" t="s">
        <v>161</v>
      </c>
      <c r="F29">
        <v>27</v>
      </c>
      <c r="G29" t="s">
        <v>3</v>
      </c>
      <c r="H29" s="1">
        <f t="shared" si="0"/>
        <v>10</v>
      </c>
      <c r="I29" t="str">
        <f>IF(ISERROR(MATCH($C29,'Mужчины до 30 лет'!C:C,0)),"нет в списках","есть")</f>
        <v>есть</v>
      </c>
      <c r="J29" s="55" t="str">
        <f>IF(ISERROR(MATCH($C29,Cyclocross!C:C,0)),"нет в списках","есть")</f>
        <v>нет в списках</v>
      </c>
      <c r="L29" s="56"/>
    </row>
    <row r="30" spans="1:10" ht="12.75">
      <c r="A30">
        <v>12</v>
      </c>
      <c r="B30">
        <v>3181</v>
      </c>
      <c r="C30" t="s">
        <v>35</v>
      </c>
      <c r="F30">
        <v>26</v>
      </c>
      <c r="H30" s="1">
        <f t="shared" si="0"/>
        <v>9</v>
      </c>
      <c r="I30" t="str">
        <f>IF(ISERROR(MATCH($C30,'Mужчины до 30 лет'!C:C,0)),"нет в списках","есть")</f>
        <v>есть</v>
      </c>
      <c r="J30" s="55" t="str">
        <f>IF(ISERROR(MATCH($C30,Cyclocross!C:C,0)),"нет в списках","есть")</f>
        <v>нет в списках</v>
      </c>
    </row>
    <row r="31" spans="1:10" ht="12.75">
      <c r="A31">
        <v>13</v>
      </c>
      <c r="B31">
        <v>4966</v>
      </c>
      <c r="C31" t="s">
        <v>73</v>
      </c>
      <c r="H31" s="1">
        <f t="shared" si="0"/>
        <v>8</v>
      </c>
      <c r="I31" t="str">
        <f>IF(ISERROR(MATCH($C31,'Mужчины до 30 лет'!C:C,0)),"нет в списках","есть")</f>
        <v>есть</v>
      </c>
      <c r="J31" s="55" t="str">
        <f>IF(ISERROR(MATCH($C31,Cyclocross!C:C,0)),"нет в списках","есть")</f>
        <v>нет в списках</v>
      </c>
    </row>
    <row r="32" spans="1:10" ht="12.75">
      <c r="A32">
        <v>14</v>
      </c>
      <c r="B32">
        <v>5958</v>
      </c>
      <c r="C32" t="s">
        <v>71</v>
      </c>
      <c r="D32" t="s">
        <v>72</v>
      </c>
      <c r="F32">
        <v>21</v>
      </c>
      <c r="G32" t="s">
        <v>3</v>
      </c>
      <c r="H32" s="1">
        <f t="shared" si="0"/>
        <v>7</v>
      </c>
      <c r="I32" t="str">
        <f>IF(ISERROR(MATCH($C32,'Mужчины до 30 лет'!C:C,0)),"нет в списках","есть")</f>
        <v>есть</v>
      </c>
      <c r="J32" s="55" t="str">
        <f>IF(ISERROR(MATCH($C32,Cyclocross!C:C,0)),"нет в списках","есть")</f>
        <v>нет в списках</v>
      </c>
    </row>
    <row r="33" spans="1:10" ht="12.75">
      <c r="A33">
        <v>15</v>
      </c>
      <c r="B33">
        <v>0</v>
      </c>
      <c r="C33" t="s">
        <v>246</v>
      </c>
      <c r="H33" s="1">
        <f t="shared" si="0"/>
        <v>6</v>
      </c>
      <c r="I33" t="str">
        <f>IF(ISERROR(MATCH($C33,'Mужчины до 30 лет'!C:C,0)),"нет в списках","есть")</f>
        <v>есть</v>
      </c>
      <c r="J33" s="55" t="str">
        <f>IF(ISERROR(MATCH($C33,Cyclocross!C:C,0)),"нет в списках","есть")</f>
        <v>нет в списках</v>
      </c>
    </row>
    <row r="34" spans="1:10" ht="12.75">
      <c r="A34">
        <v>16</v>
      </c>
      <c r="B34">
        <v>6005</v>
      </c>
      <c r="C34" t="s">
        <v>74</v>
      </c>
      <c r="D34" t="s">
        <v>75</v>
      </c>
      <c r="F34">
        <v>30</v>
      </c>
      <c r="G34" t="s">
        <v>3</v>
      </c>
      <c r="H34" s="1">
        <f t="shared" si="0"/>
        <v>5</v>
      </c>
      <c r="I34" t="str">
        <f>IF(ISERROR(MATCH($C34,'Mужчины до 30 лет'!C:C,0)),"нет в списках","есть")</f>
        <v>есть</v>
      </c>
      <c r="J34" s="55" t="str">
        <f>IF(ISERROR(MATCH($C34,Cyclocross!C:C,0)),"нет в списках","есть")</f>
        <v>нет в списках</v>
      </c>
    </row>
    <row r="35" spans="1:10" ht="12.75">
      <c r="A35">
        <v>17</v>
      </c>
      <c r="B35">
        <v>7330</v>
      </c>
      <c r="C35" t="s">
        <v>151</v>
      </c>
      <c r="D35" t="s">
        <v>152</v>
      </c>
      <c r="E35" t="s">
        <v>245</v>
      </c>
      <c r="F35">
        <v>17</v>
      </c>
      <c r="G35" t="s">
        <v>3</v>
      </c>
      <c r="H35" s="1">
        <f t="shared" si="0"/>
        <v>4</v>
      </c>
      <c r="I35" t="str">
        <f>IF(ISERROR(MATCH($C35,'Mужчины до 30 лет'!C:C,0)),"нет в списках","есть")</f>
        <v>есть</v>
      </c>
      <c r="J35" s="55" t="str">
        <f>IF(ISERROR(MATCH($C35,Cyclocross!C:C,0)),"нет в списках","есть")</f>
        <v>нет в списках</v>
      </c>
    </row>
    <row r="36" spans="1:10" ht="12.75">
      <c r="A36">
        <v>18</v>
      </c>
      <c r="B36">
        <v>0</v>
      </c>
      <c r="C36" t="s">
        <v>256</v>
      </c>
      <c r="F36">
        <v>24</v>
      </c>
      <c r="H36" s="1">
        <f t="shared" si="0"/>
        <v>3</v>
      </c>
      <c r="I36" t="str">
        <f>IF(ISERROR(MATCH($C36,'Mужчины до 30 лет'!C:C,0)),"нет в списках","есть")</f>
        <v>есть</v>
      </c>
      <c r="J36" s="55" t="str">
        <f>IF(ISERROR(MATCH($C36,Cyclocross!C:C,0)),"нет в списках","есть")</f>
        <v>нет в списках</v>
      </c>
    </row>
    <row r="37" spans="1:10" ht="12.75">
      <c r="A37">
        <v>19</v>
      </c>
      <c r="B37">
        <v>5200</v>
      </c>
      <c r="C37" t="s">
        <v>66</v>
      </c>
      <c r="D37" t="s">
        <v>67</v>
      </c>
      <c r="F37">
        <v>28</v>
      </c>
      <c r="G37" t="s">
        <v>3</v>
      </c>
      <c r="H37" s="1">
        <f t="shared" si="0"/>
        <v>2</v>
      </c>
      <c r="I37" t="str">
        <f>IF(ISERROR(MATCH($C37,'Mужчины до 30 лет'!C:C,0)),"нет в списках","есть")</f>
        <v>есть</v>
      </c>
      <c r="J37" s="55" t="str">
        <f>IF(ISERROR(MATCH($C37,Cyclocross!C:C,0)),"нет в списках","есть")</f>
        <v>нет в списках</v>
      </c>
    </row>
    <row r="38" spans="1:10" ht="12.75">
      <c r="A38" t="s">
        <v>9</v>
      </c>
      <c r="B38">
        <v>7442</v>
      </c>
      <c r="C38" t="s">
        <v>127</v>
      </c>
      <c r="G38" t="s">
        <v>3</v>
      </c>
      <c r="H38" s="1">
        <f t="shared" si="0"/>
        <v>1</v>
      </c>
      <c r="I38" t="str">
        <f>IF(ISERROR(MATCH($C38,'Mужчины до 30 лет'!C:C,0)),"нет в списках","есть")</f>
        <v>есть</v>
      </c>
      <c r="J38" s="55" t="str">
        <f>IF(ISERROR(MATCH($C38,Cyclocross!C:C,0)),"нет в списках","есть")</f>
        <v>нет в списках</v>
      </c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spans="1:12" s="2" customFormat="1" ht="12.75">
      <c r="A57" s="5" t="s">
        <v>0</v>
      </c>
      <c r="B57" s="5"/>
      <c r="C57" s="44" t="s">
        <v>83</v>
      </c>
      <c r="J57" s="54"/>
      <c r="K57" s="54"/>
      <c r="L57" s="54"/>
    </row>
    <row r="58" spans="1:11" ht="12.75">
      <c r="A58" s="2" t="s">
        <v>1</v>
      </c>
      <c r="B58" s="2"/>
      <c r="C58" s="2" t="s">
        <v>2</v>
      </c>
      <c r="D58" s="2" t="s">
        <v>12</v>
      </c>
      <c r="E58" s="2" t="s">
        <v>20</v>
      </c>
      <c r="F58" s="2" t="s">
        <v>23</v>
      </c>
      <c r="G58" s="2" t="s">
        <v>7</v>
      </c>
      <c r="H58" s="4" t="s">
        <v>8</v>
      </c>
      <c r="I58" s="2" t="s">
        <v>13</v>
      </c>
      <c r="J58" s="54" t="s">
        <v>266</v>
      </c>
      <c r="K58" s="54"/>
    </row>
    <row r="59" spans="1:10" ht="12.75">
      <c r="A59">
        <v>1</v>
      </c>
      <c r="B59">
        <v>4972</v>
      </c>
      <c r="C59" t="s">
        <v>125</v>
      </c>
      <c r="D59" t="s">
        <v>126</v>
      </c>
      <c r="E59" t="s">
        <v>245</v>
      </c>
      <c r="F59">
        <v>31</v>
      </c>
      <c r="G59" t="s">
        <v>3</v>
      </c>
      <c r="H59" s="1">
        <v>17</v>
      </c>
      <c r="I59" t="str">
        <f>IF(ISERROR(MATCH($C59,'Mужчины 30-39 лет'!C:C,0)),"нет в списках","есть")</f>
        <v>есть</v>
      </c>
      <c r="J59" s="55" t="str">
        <f>IF(ISERROR(MATCH($C59,Cyclocross!C:C,0)),"нет в списках","есть")</f>
        <v>нет в списках</v>
      </c>
    </row>
    <row r="60" spans="1:10" ht="12.75">
      <c r="A60">
        <v>2</v>
      </c>
      <c r="B60">
        <v>3075</v>
      </c>
      <c r="C60" t="s">
        <v>37</v>
      </c>
      <c r="D60" t="s">
        <v>38</v>
      </c>
      <c r="E60" t="s">
        <v>89</v>
      </c>
      <c r="F60">
        <v>40</v>
      </c>
      <c r="G60" t="s">
        <v>14</v>
      </c>
      <c r="H60" s="1">
        <f>H59-1</f>
        <v>16</v>
      </c>
      <c r="I60" t="str">
        <f>IF(ISERROR(MATCH($C60,'Mужчины 30-39 лет'!C:C,0)),"нет в списках","есть")</f>
        <v>есть</v>
      </c>
      <c r="J60" s="55" t="str">
        <f>IF(ISERROR(MATCH($C60,Cyclocross!C:C,0)),"нет в списках","есть")</f>
        <v>нет в списках</v>
      </c>
    </row>
    <row r="61" spans="1:10" ht="12.75">
      <c r="A61">
        <v>3</v>
      </c>
      <c r="B61">
        <v>2049</v>
      </c>
      <c r="C61" t="s">
        <v>31</v>
      </c>
      <c r="D61" t="s">
        <v>123</v>
      </c>
      <c r="E61" t="s">
        <v>177</v>
      </c>
      <c r="F61">
        <v>31</v>
      </c>
      <c r="G61" t="s">
        <v>146</v>
      </c>
      <c r="H61" s="1">
        <f aca="true" t="shared" si="1" ref="H61:H75">H60-1</f>
        <v>15</v>
      </c>
      <c r="I61" t="str">
        <f>IF(ISERROR(MATCH($C61,'Mужчины 30-39 лет'!C:C,0)),"нет в списках","есть")</f>
        <v>есть</v>
      </c>
      <c r="J61" s="55" t="str">
        <f>IF(ISERROR(MATCH($C61,Cyclocross!C:C,0)),"нет в списках","есть")</f>
        <v>нет в списках</v>
      </c>
    </row>
    <row r="62" spans="1:10" ht="12.75">
      <c r="A62">
        <v>4</v>
      </c>
      <c r="B62">
        <v>6704</v>
      </c>
      <c r="C62" t="s">
        <v>181</v>
      </c>
      <c r="D62" t="s">
        <v>182</v>
      </c>
      <c r="E62" t="s">
        <v>245</v>
      </c>
      <c r="F62">
        <v>31</v>
      </c>
      <c r="G62" t="s">
        <v>183</v>
      </c>
      <c r="H62" s="1">
        <f t="shared" si="1"/>
        <v>14</v>
      </c>
      <c r="I62" t="str">
        <f>IF(ISERROR(MATCH($C62,'Mужчины 30-39 лет'!C:C,0)),"нет в списках","есть")</f>
        <v>есть</v>
      </c>
      <c r="J62" s="55" t="str">
        <f>IF(ISERROR(MATCH($C62,Cyclocross!C:C,0)),"нет в списках","есть")</f>
        <v>нет в списках</v>
      </c>
    </row>
    <row r="63" spans="1:10" ht="12.75">
      <c r="A63">
        <v>5</v>
      </c>
      <c r="B63">
        <v>5130</v>
      </c>
      <c r="C63" t="s">
        <v>87</v>
      </c>
      <c r="D63" t="s">
        <v>88</v>
      </c>
      <c r="E63" t="s">
        <v>178</v>
      </c>
      <c r="F63">
        <v>37</v>
      </c>
      <c r="G63" t="s">
        <v>24</v>
      </c>
      <c r="H63" s="1">
        <f t="shared" si="1"/>
        <v>13</v>
      </c>
      <c r="I63" t="str">
        <f>IF(ISERROR(MATCH($C63,'Mужчины 30-39 лет'!C:C,0)),"нет в списках","есть")</f>
        <v>есть</v>
      </c>
      <c r="J63" s="55" t="str">
        <f>IF(ISERROR(MATCH($C63,Cyclocross!C:C,0)),"нет в списках","есть")</f>
        <v>нет в списках</v>
      </c>
    </row>
    <row r="64" spans="1:10" ht="12.75">
      <c r="A64">
        <v>6</v>
      </c>
      <c r="B64">
        <v>2204</v>
      </c>
      <c r="C64" t="s">
        <v>257</v>
      </c>
      <c r="D64" t="s">
        <v>258</v>
      </c>
      <c r="F64">
        <v>39</v>
      </c>
      <c r="G64" t="s">
        <v>3</v>
      </c>
      <c r="H64" s="1">
        <f t="shared" si="1"/>
        <v>12</v>
      </c>
      <c r="I64" t="str">
        <f>IF(ISERROR(MATCH($C64,'Mужчины 30-39 лет'!C:C,0)),"нет в списках","есть")</f>
        <v>есть</v>
      </c>
      <c r="J64" s="55" t="str">
        <f>IF(ISERROR(MATCH($C64,Cyclocross!C:C,0)),"нет в списках","есть")</f>
        <v>нет в списках</v>
      </c>
    </row>
    <row r="65" spans="1:10" ht="12.75">
      <c r="A65">
        <v>7</v>
      </c>
      <c r="B65">
        <v>7534</v>
      </c>
      <c r="C65" t="s">
        <v>185</v>
      </c>
      <c r="D65" t="s">
        <v>186</v>
      </c>
      <c r="F65">
        <v>34</v>
      </c>
      <c r="G65" t="s">
        <v>140</v>
      </c>
      <c r="H65" s="1">
        <f t="shared" si="1"/>
        <v>11</v>
      </c>
      <c r="I65" t="str">
        <f>IF(ISERROR(MATCH($C65,'Mужчины 30-39 лет'!C:C,0)),"нет в списках","есть")</f>
        <v>есть</v>
      </c>
      <c r="J65" s="55" t="str">
        <f>IF(ISERROR(MATCH($C65,Cyclocross!C:C,0)),"нет в списках","есть")</f>
        <v>нет в списках</v>
      </c>
    </row>
    <row r="66" spans="1:10" ht="12.75">
      <c r="A66">
        <v>8</v>
      </c>
      <c r="B66">
        <v>7412</v>
      </c>
      <c r="C66" t="s">
        <v>187</v>
      </c>
      <c r="D66" t="s">
        <v>188</v>
      </c>
      <c r="E66" t="s">
        <v>245</v>
      </c>
      <c r="F66">
        <v>37</v>
      </c>
      <c r="G66" t="s">
        <v>183</v>
      </c>
      <c r="H66" s="1">
        <f t="shared" si="1"/>
        <v>10</v>
      </c>
      <c r="I66" t="str">
        <f>IF(ISERROR(MATCH($C66,'Mужчины 30-39 лет'!C:C,0)),"нет в списках","есть")</f>
        <v>есть</v>
      </c>
      <c r="J66" s="55" t="str">
        <f>IF(ISERROR(MATCH($C66,Cyclocross!C:C,0)),"нет в списках","есть")</f>
        <v>нет в списках</v>
      </c>
    </row>
    <row r="67" spans="1:10" ht="12.75">
      <c r="A67">
        <v>9</v>
      </c>
      <c r="B67">
        <v>6493</v>
      </c>
      <c r="C67" t="s">
        <v>114</v>
      </c>
      <c r="D67" t="s">
        <v>115</v>
      </c>
      <c r="E67" t="s">
        <v>161</v>
      </c>
      <c r="F67">
        <v>37</v>
      </c>
      <c r="G67" t="s">
        <v>3</v>
      </c>
      <c r="H67" s="1">
        <f t="shared" si="1"/>
        <v>9</v>
      </c>
      <c r="I67" t="str">
        <f>IF(ISERROR(MATCH($C67,'Mужчины 30-39 лет'!C:C,0)),"нет в списках","есть")</f>
        <v>есть</v>
      </c>
      <c r="J67" s="55" t="str">
        <f>IF(ISERROR(MATCH($C67,Cyclocross!C:C,0)),"нет в списках","есть")</f>
        <v>нет в списках</v>
      </c>
    </row>
    <row r="68" spans="1:12" ht="12.75">
      <c r="A68">
        <v>10</v>
      </c>
      <c r="B68">
        <v>3862</v>
      </c>
      <c r="C68" t="s">
        <v>44</v>
      </c>
      <c r="D68" t="s">
        <v>47</v>
      </c>
      <c r="E68" t="s">
        <v>184</v>
      </c>
      <c r="F68">
        <v>36</v>
      </c>
      <c r="G68" t="s">
        <v>3</v>
      </c>
      <c r="H68" s="1">
        <f t="shared" si="1"/>
        <v>8</v>
      </c>
      <c r="I68" t="str">
        <f>IF(ISERROR(MATCH($C68,'Mужчины 30-39 лет'!C:C,0)),"нет в списках","есть")</f>
        <v>есть</v>
      </c>
      <c r="J68" s="55" t="str">
        <f>IF(ISERROR(MATCH($C68,Cyclocross!C:C,0)),"нет в списках","есть")</f>
        <v>нет в списках</v>
      </c>
      <c r="L68" s="54"/>
    </row>
    <row r="69" spans="1:12" ht="12.75">
      <c r="A69">
        <v>11</v>
      </c>
      <c r="B69">
        <v>1141</v>
      </c>
      <c r="C69" t="s">
        <v>259</v>
      </c>
      <c r="H69" s="1">
        <f t="shared" si="1"/>
        <v>7</v>
      </c>
      <c r="I69" t="str">
        <f>IF(ISERROR(MATCH($C69,'Mужчины 30-39 лет'!C:C,0)),"нет в списках","есть")</f>
        <v>есть</v>
      </c>
      <c r="J69" s="55" t="str">
        <f>IF(ISERROR(MATCH($C69,Cyclocross!C:C,0)),"нет в списках","есть")</f>
        <v>нет в списках</v>
      </c>
      <c r="L69" s="56"/>
    </row>
    <row r="70" spans="1:10" ht="12.75">
      <c r="A70">
        <v>12</v>
      </c>
      <c r="B70">
        <v>5081</v>
      </c>
      <c r="C70" t="s">
        <v>100</v>
      </c>
      <c r="G70" t="s">
        <v>140</v>
      </c>
      <c r="H70" s="1">
        <f t="shared" si="1"/>
        <v>6</v>
      </c>
      <c r="I70" t="str">
        <f>IF(ISERROR(MATCH($C70,'Mужчины 30-39 лет'!C:C,0)),"нет в списках","есть")</f>
        <v>есть</v>
      </c>
      <c r="J70" s="55" t="str">
        <f>IF(ISERROR(MATCH($C70,Cyclocross!C:C,0)),"нет в списках","есть")</f>
        <v>нет в списках</v>
      </c>
    </row>
    <row r="71" spans="1:10" ht="12.75">
      <c r="A71">
        <v>13</v>
      </c>
      <c r="B71">
        <v>6806</v>
      </c>
      <c r="C71" t="s">
        <v>189</v>
      </c>
      <c r="D71" t="s">
        <v>190</v>
      </c>
      <c r="E71" t="s">
        <v>260</v>
      </c>
      <c r="F71">
        <v>39</v>
      </c>
      <c r="G71" t="s">
        <v>3</v>
      </c>
      <c r="H71" s="1">
        <f t="shared" si="1"/>
        <v>5</v>
      </c>
      <c r="I71" t="str">
        <f>IF(ISERROR(MATCH($C71,'Mужчины 30-39 лет'!C:C,0)),"нет в списках","есть")</f>
        <v>есть</v>
      </c>
      <c r="J71" s="55" t="str">
        <f>IF(ISERROR(MATCH($C71,Cyclocross!C:C,0)),"нет в списках","есть")</f>
        <v>нет в списках</v>
      </c>
    </row>
    <row r="72" spans="1:10" ht="12.75">
      <c r="A72">
        <v>14</v>
      </c>
      <c r="B72">
        <v>3354</v>
      </c>
      <c r="C72" t="s">
        <v>80</v>
      </c>
      <c r="D72" t="s">
        <v>81</v>
      </c>
      <c r="E72" t="s">
        <v>150</v>
      </c>
      <c r="F72">
        <v>31</v>
      </c>
      <c r="G72" t="s">
        <v>3</v>
      </c>
      <c r="H72" s="1">
        <f t="shared" si="1"/>
        <v>4</v>
      </c>
      <c r="I72" t="str">
        <f>IF(ISERROR(MATCH($C72,'Mужчины 30-39 лет'!C:C,0)),"нет в списках","есть")</f>
        <v>есть</v>
      </c>
      <c r="J72" s="55" t="str">
        <f>IF(ISERROR(MATCH($C72,Cyclocross!C:C,0)),"нет в списках","есть")</f>
        <v>нет в списках</v>
      </c>
    </row>
    <row r="73" spans="1:10" ht="12.75">
      <c r="A73">
        <v>15</v>
      </c>
      <c r="B73">
        <v>6686</v>
      </c>
      <c r="C73" t="s">
        <v>199</v>
      </c>
      <c r="D73" t="s">
        <v>200</v>
      </c>
      <c r="F73">
        <v>34</v>
      </c>
      <c r="G73" t="s">
        <v>3</v>
      </c>
      <c r="H73" s="1">
        <f t="shared" si="1"/>
        <v>3</v>
      </c>
      <c r="I73" t="str">
        <f>IF(ISERROR(MATCH($C73,'Mужчины 30-39 лет'!C:C,0)),"нет в списках","есть")</f>
        <v>есть</v>
      </c>
      <c r="J73" s="55" t="str">
        <f>IF(ISERROR(MATCH($C73,Cyclocross!C:C,0)),"нет в списках","есть")</f>
        <v>нет в списках</v>
      </c>
    </row>
    <row r="74" spans="1:10" ht="12.75">
      <c r="A74">
        <v>16</v>
      </c>
      <c r="B74">
        <v>5385</v>
      </c>
      <c r="C74" t="s">
        <v>261</v>
      </c>
      <c r="F74">
        <v>32</v>
      </c>
      <c r="H74" s="1">
        <f t="shared" si="1"/>
        <v>2</v>
      </c>
      <c r="I74" t="str">
        <f>IF(ISERROR(MATCH($C74,'Mужчины 30-39 лет'!C:C,0)),"нет в списках","есть")</f>
        <v>есть</v>
      </c>
      <c r="J74" s="55" t="str">
        <f>IF(ISERROR(MATCH($C74,Cyclocross!C:C,0)),"нет в списках","есть")</f>
        <v>нет в списках</v>
      </c>
    </row>
    <row r="75" spans="1:10" ht="12.75">
      <c r="A75">
        <v>17</v>
      </c>
      <c r="B75">
        <v>5188</v>
      </c>
      <c r="C75" t="s">
        <v>95</v>
      </c>
      <c r="D75" t="s">
        <v>96</v>
      </c>
      <c r="E75" t="s">
        <v>137</v>
      </c>
      <c r="F75">
        <v>36</v>
      </c>
      <c r="G75" t="s">
        <v>14</v>
      </c>
      <c r="H75" s="1">
        <f t="shared" si="1"/>
        <v>1</v>
      </c>
      <c r="I75" t="str">
        <f>IF(ISERROR(MATCH($C75,'Mужчины 30-39 лет'!C:C,0)),"нет в списках","есть")</f>
        <v>есть</v>
      </c>
      <c r="J75" s="55" t="str">
        <f>IF(ISERROR(MATCH($C75,Cyclocross!C:C,0)),"нет в списках","есть")</f>
        <v>нет в списках</v>
      </c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spans="1:12" s="2" customFormat="1" ht="12.75">
      <c r="A93" s="5" t="s">
        <v>0</v>
      </c>
      <c r="B93" s="5"/>
      <c r="C93" s="44" t="s">
        <v>102</v>
      </c>
      <c r="J93" s="54"/>
      <c r="K93" s="54"/>
      <c r="L93" s="54"/>
    </row>
    <row r="94" spans="1:11" ht="12.75">
      <c r="A94" s="2" t="s">
        <v>1</v>
      </c>
      <c r="B94" s="2"/>
      <c r="C94" s="2" t="s">
        <v>2</v>
      </c>
      <c r="D94" s="2" t="s">
        <v>12</v>
      </c>
      <c r="E94" s="2" t="s">
        <v>20</v>
      </c>
      <c r="F94" s="2" t="s">
        <v>23</v>
      </c>
      <c r="G94" s="2" t="s">
        <v>7</v>
      </c>
      <c r="H94" s="4" t="s">
        <v>8</v>
      </c>
      <c r="I94" s="2" t="s">
        <v>13</v>
      </c>
      <c r="J94" s="54" t="s">
        <v>266</v>
      </c>
      <c r="K94" s="54"/>
    </row>
    <row r="95" spans="1:10" ht="12.75">
      <c r="A95">
        <v>1</v>
      </c>
      <c r="B95">
        <v>3525</v>
      </c>
      <c r="C95" t="s">
        <v>215</v>
      </c>
      <c r="D95" t="s">
        <v>216</v>
      </c>
      <c r="F95">
        <v>44</v>
      </c>
      <c r="G95" t="s">
        <v>99</v>
      </c>
      <c r="H95" s="1">
        <v>7</v>
      </c>
      <c r="I95" t="str">
        <f>IF(ISERROR(MATCH($C95,'Мастера 40+'!C:C,0)),"нет в списках","есть")</f>
        <v>есть</v>
      </c>
      <c r="J95" s="55" t="str">
        <f>IF(ISERROR(MATCH($C95,Cyclocross!C:C,0)),"нет в списках","есть")</f>
        <v>нет в списках</v>
      </c>
    </row>
    <row r="96" spans="1:10" ht="12.75">
      <c r="A96">
        <v>2</v>
      </c>
      <c r="B96">
        <v>3153</v>
      </c>
      <c r="C96" t="s">
        <v>40</v>
      </c>
      <c r="D96" t="s">
        <v>41</v>
      </c>
      <c r="E96" t="s">
        <v>245</v>
      </c>
      <c r="F96">
        <v>51</v>
      </c>
      <c r="G96" t="s">
        <v>97</v>
      </c>
      <c r="H96" s="1">
        <f aca="true" t="shared" si="2" ref="H96:H101">H95-1</f>
        <v>6</v>
      </c>
      <c r="I96" t="str">
        <f>IF(ISERROR(MATCH($C96,'Мастера 40+'!C:C,0)),"нет в списках","есть")</f>
        <v>есть</v>
      </c>
      <c r="J96" s="55" t="str">
        <f>IF(ISERROR(MATCH($C96,Cyclocross!C:C,0)),"нет в списках","есть")</f>
        <v>нет в списках</v>
      </c>
    </row>
    <row r="97" spans="1:10" ht="12.75">
      <c r="A97">
        <v>3</v>
      </c>
      <c r="B97">
        <v>115</v>
      </c>
      <c r="C97" t="s">
        <v>18</v>
      </c>
      <c r="D97" t="s">
        <v>19</v>
      </c>
      <c r="E97" t="s">
        <v>39</v>
      </c>
      <c r="F97">
        <v>59</v>
      </c>
      <c r="G97" t="s">
        <v>3</v>
      </c>
      <c r="H97" s="1">
        <f t="shared" si="2"/>
        <v>5</v>
      </c>
      <c r="I97" t="str">
        <f>IF(ISERROR(MATCH($C97,'Мастера 40+'!C:C,0)),"нет в списках","есть")</f>
        <v>есть</v>
      </c>
      <c r="J97" s="55" t="str">
        <f>IF(ISERROR(MATCH($C97,Cyclocross!C:C,0)),"нет в списках","есть")</f>
        <v>нет в списках</v>
      </c>
    </row>
    <row r="98" spans="1:10" ht="12.75">
      <c r="A98">
        <v>4</v>
      </c>
      <c r="B98">
        <v>2003</v>
      </c>
      <c r="C98" t="s">
        <v>214</v>
      </c>
      <c r="D98" t="s">
        <v>42</v>
      </c>
      <c r="E98" t="s">
        <v>84</v>
      </c>
      <c r="F98">
        <v>44</v>
      </c>
      <c r="G98" t="s">
        <v>3</v>
      </c>
      <c r="H98" s="1">
        <f t="shared" si="2"/>
        <v>4</v>
      </c>
      <c r="I98" t="str">
        <f>IF(ISERROR(MATCH($C98,'Мастера 40+'!C:C,0)),"нет в списках","есть")</f>
        <v>есть</v>
      </c>
      <c r="J98" s="55" t="str">
        <f>IF(ISERROR(MATCH($C98,Cyclocross!C:C,0)),"нет в списках","есть")</f>
        <v>нет в списках</v>
      </c>
    </row>
    <row r="99" spans="1:10" ht="12.75">
      <c r="A99">
        <v>5</v>
      </c>
      <c r="B99">
        <v>0</v>
      </c>
      <c r="C99" t="s">
        <v>131</v>
      </c>
      <c r="F99">
        <v>59</v>
      </c>
      <c r="G99" t="s">
        <v>132</v>
      </c>
      <c r="H99" s="1">
        <f t="shared" si="2"/>
        <v>3</v>
      </c>
      <c r="I99" t="str">
        <f>IF(ISERROR(MATCH($C99,'Мастера 40+'!C:C,0)),"нет в списках","есть")</f>
        <v>есть</v>
      </c>
      <c r="J99" s="55" t="str">
        <f>IF(ISERROR(MATCH($C99,Cyclocross!C:C,0)),"нет в списках","есть")</f>
        <v>нет в списках</v>
      </c>
    </row>
    <row r="100" spans="1:10" ht="12.75">
      <c r="A100">
        <v>6</v>
      </c>
      <c r="B100">
        <v>6169</v>
      </c>
      <c r="C100" t="s">
        <v>250</v>
      </c>
      <c r="D100" t="s">
        <v>251</v>
      </c>
      <c r="F100">
        <v>47</v>
      </c>
      <c r="G100" t="s">
        <v>140</v>
      </c>
      <c r="H100" s="1">
        <f t="shared" si="2"/>
        <v>2</v>
      </c>
      <c r="I100" t="str">
        <f>IF(ISERROR(MATCH($C100,'Мастера 40+'!C:C,0)),"нет в списках","есть")</f>
        <v>есть</v>
      </c>
      <c r="J100" s="55" t="str">
        <f>IF(ISERROR(MATCH($C100,Cyclocross!C:C,0)),"нет в списках","есть")</f>
        <v>нет в списках</v>
      </c>
    </row>
    <row r="101" spans="1:10" ht="12.75">
      <c r="A101">
        <v>7</v>
      </c>
      <c r="B101">
        <v>6824</v>
      </c>
      <c r="C101" t="s">
        <v>252</v>
      </c>
      <c r="D101" t="s">
        <v>253</v>
      </c>
      <c r="E101" t="s">
        <v>184</v>
      </c>
      <c r="F101">
        <v>43</v>
      </c>
      <c r="G101" t="s">
        <v>3</v>
      </c>
      <c r="H101" s="1">
        <f t="shared" si="2"/>
        <v>1</v>
      </c>
      <c r="I101" t="str">
        <f>IF(ISERROR(MATCH($C101,'Мастера 40+'!C:C,0)),"нет в списках","есть")</f>
        <v>есть</v>
      </c>
      <c r="J101" s="55" t="str">
        <f>IF(ISERROR(MATCH($C101,Cyclocross!C:C,0)),"нет в списках","есть")</f>
        <v>нет в списках</v>
      </c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1" spans="1:12" s="2" customFormat="1" ht="12.75">
      <c r="A111" s="5" t="s">
        <v>0</v>
      </c>
      <c r="B111" s="5"/>
      <c r="C111" s="5" t="s">
        <v>103</v>
      </c>
      <c r="J111" s="55"/>
      <c r="K111" s="54"/>
      <c r="L111" s="54"/>
    </row>
    <row r="112" spans="1:11" ht="12.75">
      <c r="A112" s="2" t="s">
        <v>1</v>
      </c>
      <c r="B112" s="2"/>
      <c r="C112" s="2" t="s">
        <v>2</v>
      </c>
      <c r="D112" s="2" t="s">
        <v>12</v>
      </c>
      <c r="E112" s="2" t="s">
        <v>20</v>
      </c>
      <c r="F112" s="2"/>
      <c r="G112" s="2" t="s">
        <v>7</v>
      </c>
      <c r="H112" s="4" t="s">
        <v>8</v>
      </c>
      <c r="I112" s="2" t="s">
        <v>13</v>
      </c>
      <c r="K112" s="54"/>
    </row>
    <row r="113" spans="1:9" ht="12.75">
      <c r="A113">
        <v>1</v>
      </c>
      <c r="B113">
        <v>6708</v>
      </c>
      <c r="C113" t="s">
        <v>133</v>
      </c>
      <c r="D113" t="s">
        <v>223</v>
      </c>
      <c r="E113" t="s">
        <v>137</v>
      </c>
      <c r="F113">
        <v>16</v>
      </c>
      <c r="G113" t="s">
        <v>146</v>
      </c>
      <c r="H113" s="1">
        <v>4</v>
      </c>
      <c r="I113" t="str">
        <f>IF(ISERROR(MATCH($C113,Девушки!C:C,0)),"нет в списках","есть")</f>
        <v>есть</v>
      </c>
    </row>
    <row r="114" spans="1:9" ht="12.75">
      <c r="A114">
        <v>2</v>
      </c>
      <c r="B114">
        <v>1092</v>
      </c>
      <c r="C114" t="s">
        <v>25</v>
      </c>
      <c r="H114" s="1">
        <f>H113-1</f>
        <v>3</v>
      </c>
      <c r="I114" t="str">
        <f>IF(ISERROR(MATCH($C114,Девушки!C:C,0)),"нет в списках","есть")</f>
        <v>есть</v>
      </c>
    </row>
    <row r="115" spans="1:9" ht="12.75">
      <c r="A115">
        <v>3</v>
      </c>
      <c r="B115">
        <v>5126</v>
      </c>
      <c r="C115" t="s">
        <v>104</v>
      </c>
      <c r="D115" t="s">
        <v>105</v>
      </c>
      <c r="F115">
        <v>31</v>
      </c>
      <c r="G115" t="s">
        <v>3</v>
      </c>
      <c r="H115" s="1">
        <f>H114-1</f>
        <v>2</v>
      </c>
      <c r="I115" t="str">
        <f>IF(ISERROR(MATCH($C115,Девушки!C:C,0)),"нет в списках","есть")</f>
        <v>есть</v>
      </c>
    </row>
    <row r="116" spans="1:9" ht="12.75">
      <c r="A116">
        <v>4</v>
      </c>
      <c r="B116">
        <v>5002</v>
      </c>
      <c r="C116" t="s">
        <v>262</v>
      </c>
      <c r="D116" t="s">
        <v>263</v>
      </c>
      <c r="E116" t="s">
        <v>245</v>
      </c>
      <c r="F116">
        <v>23</v>
      </c>
      <c r="G116" t="s">
        <v>3</v>
      </c>
      <c r="H116" s="1">
        <f>H115-1</f>
        <v>1</v>
      </c>
      <c r="I116" t="str">
        <f>IF(ISERROR(MATCH($C116,Девушки!C:C,0)),"нет в списках","есть")</f>
        <v>есть</v>
      </c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5"/>
  <sheetViews>
    <sheetView workbookViewId="0" topLeftCell="A1">
      <selection activeCell="A1" sqref="A1:I1"/>
    </sheetView>
  </sheetViews>
  <sheetFormatPr defaultColWidth="9.00390625" defaultRowHeight="12.75"/>
  <cols>
    <col min="1" max="1" width="11.75390625" style="0" bestFit="1" customWidth="1"/>
    <col min="2" max="2" width="8.00390625" style="0" customWidth="1"/>
    <col min="3" max="3" width="24.375" style="0" bestFit="1" customWidth="1"/>
    <col min="4" max="4" width="11.375" style="0" bestFit="1" customWidth="1"/>
    <col min="5" max="5" width="27.75390625" style="0" customWidth="1"/>
    <col min="6" max="6" width="8.625" style="0" bestFit="1" customWidth="1"/>
    <col min="7" max="7" width="17.875" style="0" customWidth="1"/>
    <col min="9" max="9" width="14.125" style="0" customWidth="1"/>
    <col min="10" max="10" width="14.125" style="55" bestFit="1" customWidth="1"/>
    <col min="11" max="11" width="14.125" style="55" customWidth="1"/>
    <col min="12" max="12" width="12.75390625" style="55" bestFit="1" customWidth="1"/>
  </cols>
  <sheetData>
    <row r="1" spans="1:18" s="6" customFormat="1" ht="27">
      <c r="A1" s="57">
        <v>170204</v>
      </c>
      <c r="B1" s="57"/>
      <c r="C1" s="57"/>
      <c r="D1" s="57"/>
      <c r="E1" s="57"/>
      <c r="F1" s="57"/>
      <c r="G1" s="57"/>
      <c r="H1" s="57"/>
      <c r="I1" s="57"/>
      <c r="J1" s="52"/>
      <c r="K1" s="52"/>
      <c r="L1" s="53"/>
      <c r="M1" s="7"/>
      <c r="N1" s="7"/>
      <c r="O1" s="7"/>
      <c r="P1" s="7"/>
      <c r="Q1" s="7"/>
      <c r="R1" s="7"/>
    </row>
    <row r="2" spans="1:18" s="6" customFormat="1" ht="27">
      <c r="A2" s="50"/>
      <c r="B2" s="50"/>
      <c r="C2" s="50"/>
      <c r="D2" s="50"/>
      <c r="E2" s="50"/>
      <c r="F2" s="50"/>
      <c r="G2" s="50"/>
      <c r="H2" s="50"/>
      <c r="I2" s="50"/>
      <c r="J2" s="52"/>
      <c r="K2" s="52"/>
      <c r="L2" s="53"/>
      <c r="M2" s="7"/>
      <c r="N2" s="7"/>
      <c r="O2" s="7"/>
      <c r="P2" s="7"/>
      <c r="Q2" s="7"/>
      <c r="R2" s="7"/>
    </row>
    <row r="3" spans="1:12" s="2" customFormat="1" ht="12.75">
      <c r="A3" s="5" t="s">
        <v>0</v>
      </c>
      <c r="B3" s="5"/>
      <c r="C3" s="44" t="s">
        <v>134</v>
      </c>
      <c r="J3" s="54"/>
      <c r="K3" s="54"/>
      <c r="L3" s="54"/>
    </row>
    <row r="4" spans="1:12" ht="12.75">
      <c r="A4" s="2" t="s">
        <v>1</v>
      </c>
      <c r="B4" s="2"/>
      <c r="C4" s="2" t="s">
        <v>2</v>
      </c>
      <c r="D4" s="2" t="s">
        <v>12</v>
      </c>
      <c r="E4" s="2" t="s">
        <v>20</v>
      </c>
      <c r="F4" s="2" t="s">
        <v>23</v>
      </c>
      <c r="G4" s="2" t="s">
        <v>7</v>
      </c>
      <c r="H4" s="4" t="s">
        <v>8</v>
      </c>
      <c r="I4" s="2" t="s">
        <v>13</v>
      </c>
      <c r="J4" s="54" t="s">
        <v>264</v>
      </c>
      <c r="K4" s="54" t="s">
        <v>267</v>
      </c>
      <c r="L4" s="55" t="s">
        <v>265</v>
      </c>
    </row>
    <row r="5" spans="1:12" ht="12.75">
      <c r="A5">
        <v>1</v>
      </c>
      <c r="B5">
        <v>1112</v>
      </c>
      <c r="C5" t="s">
        <v>26</v>
      </c>
      <c r="D5" t="s">
        <v>27</v>
      </c>
      <c r="E5" t="s">
        <v>39</v>
      </c>
      <c r="F5">
        <v>28</v>
      </c>
      <c r="G5" t="s">
        <v>99</v>
      </c>
      <c r="H5">
        <v>6</v>
      </c>
      <c r="I5" t="str">
        <f>IF(ISERROR(MATCH($C5,Cyclocross!C:C,0)),"нет в списках","есть")</f>
        <v>есть</v>
      </c>
      <c r="J5" s="55" t="str">
        <f>IF(ISERROR(MATCH($C5,'Mужчины до 30 лет'!C:C,0)),"нет в списках","есть")</f>
        <v>нет в списках</v>
      </c>
      <c r="K5" s="55" t="str">
        <f>IF(ISERROR(MATCH($C5,'Mужчины 30-39 лет'!C:C,0)),"нет в списках","есть")</f>
        <v>нет в списках</v>
      </c>
      <c r="L5" s="55" t="str">
        <f>IF(ISERROR(MATCH($C5,'Мастера 40+'!C:C,0)),"нет в списках","есть")</f>
        <v>нет в списках</v>
      </c>
    </row>
    <row r="6" spans="1:12" ht="12.75">
      <c r="A6">
        <v>2</v>
      </c>
      <c r="B6">
        <v>4862</v>
      </c>
      <c r="C6" t="s">
        <v>179</v>
      </c>
      <c r="D6" t="s">
        <v>180</v>
      </c>
      <c r="F6">
        <v>32</v>
      </c>
      <c r="G6" t="s">
        <v>140</v>
      </c>
      <c r="H6">
        <f>H5-1</f>
        <v>5</v>
      </c>
      <c r="I6" t="str">
        <f>IF(ISERROR(MATCH($C6,Cyclocross!C:C,0)),"нет в списках","есть")</f>
        <v>есть</v>
      </c>
      <c r="J6" s="55" t="str">
        <f>IF(ISERROR(MATCH($C6,'Mужчины до 30 лет'!C:C,0)),"нет в списках","есть")</f>
        <v>нет в списках</v>
      </c>
      <c r="K6" s="55" t="str">
        <f>IF(ISERROR(MATCH($C6,'Mужчины 30-39 лет'!C:C,0)),"нет в списках","есть")</f>
        <v>есть</v>
      </c>
      <c r="L6" s="55" t="str">
        <f>IF(ISERROR(MATCH($C6,'Мастера 40+'!C:C,0)),"нет в списках","есть")</f>
        <v>нет в списках</v>
      </c>
    </row>
    <row r="7" spans="1:12" ht="12.75">
      <c r="A7">
        <v>3</v>
      </c>
      <c r="B7">
        <v>3861</v>
      </c>
      <c r="C7" t="s">
        <v>43</v>
      </c>
      <c r="D7" t="s">
        <v>46</v>
      </c>
      <c r="E7" t="s">
        <v>39</v>
      </c>
      <c r="F7">
        <v>33</v>
      </c>
      <c r="G7" t="s">
        <v>99</v>
      </c>
      <c r="H7">
        <f>H6-1</f>
        <v>4</v>
      </c>
      <c r="I7" t="str">
        <f>IF(ISERROR(MATCH($C7,Cyclocross!C:C,0)),"нет в списках","есть")</f>
        <v>есть</v>
      </c>
      <c r="J7" s="55" t="str">
        <f>IF(ISERROR(MATCH($C7,'Mужчины до 30 лет'!C:C,0)),"нет в списках","есть")</f>
        <v>нет в списках</v>
      </c>
      <c r="K7" s="55" t="str">
        <f>IF(ISERROR(MATCH($C7,'Mужчины 30-39 лет'!C:C,0)),"нет в списках","есть")</f>
        <v>нет в списках</v>
      </c>
      <c r="L7" s="55" t="str">
        <f>IF(ISERROR(MATCH($C7,'Мастера 40+'!C:C,0)),"нет в списках","есть")</f>
        <v>нет в списках</v>
      </c>
    </row>
    <row r="8" spans="1:12" ht="12.75">
      <c r="A8">
        <v>4</v>
      </c>
      <c r="B8">
        <v>169</v>
      </c>
      <c r="C8" t="s">
        <v>90</v>
      </c>
      <c r="D8" t="s">
        <v>91</v>
      </c>
      <c r="F8">
        <v>33</v>
      </c>
      <c r="G8" t="s">
        <v>99</v>
      </c>
      <c r="H8">
        <f>H7-1</f>
        <v>3</v>
      </c>
      <c r="I8" t="str">
        <f>IF(ISERROR(MATCH($C8,Cyclocross!C:C,0)),"нет в списках","есть")</f>
        <v>есть</v>
      </c>
      <c r="J8" s="55" t="str">
        <f>IF(ISERROR(MATCH($C8,'Mужчины до 30 лет'!C:C,0)),"нет в списках","есть")</f>
        <v>нет в списках</v>
      </c>
      <c r="K8" s="55" t="str">
        <f>IF(ISERROR(MATCH($C8,'Mужчины 30-39 лет'!C:C,0)),"нет в списках","есть")</f>
        <v>нет в списках</v>
      </c>
      <c r="L8" s="55" t="str">
        <f>IF(ISERROR(MATCH($C8,'Мастера 40+'!C:C,0)),"нет в списках","есть")</f>
        <v>нет в списках</v>
      </c>
    </row>
    <row r="9" spans="1:12" ht="12.75">
      <c r="A9" t="s">
        <v>9</v>
      </c>
      <c r="B9">
        <v>3180</v>
      </c>
      <c r="C9" t="s">
        <v>269</v>
      </c>
      <c r="D9" t="s">
        <v>124</v>
      </c>
      <c r="E9" t="s">
        <v>39</v>
      </c>
      <c r="F9">
        <v>27</v>
      </c>
      <c r="G9" t="s">
        <v>99</v>
      </c>
      <c r="H9">
        <v>1</v>
      </c>
      <c r="I9" t="str">
        <f>IF(ISERROR(MATCH($C9,Cyclocross!C:C,0)),"нет в списках","есть")</f>
        <v>есть</v>
      </c>
      <c r="J9" s="55" t="str">
        <f>IF(ISERROR(MATCH($C9,'Mужчины до 30 лет'!C:C,0)),"нет в списках","есть")</f>
        <v>нет в списках</v>
      </c>
      <c r="K9" s="55" t="str">
        <f>IF(ISERROR(MATCH($C9,'Mужчины 30-39 лет'!C:C,0)),"нет в списках","есть")</f>
        <v>нет в списках</v>
      </c>
      <c r="L9" s="55" t="str">
        <f>IF(ISERROR(MATCH($C9,'Мастера 40+'!C:C,0)),"нет в списках","есть")</f>
        <v>нет в списках</v>
      </c>
    </row>
    <row r="10" spans="1:12" ht="12.75">
      <c r="A10" t="s">
        <v>9</v>
      </c>
      <c r="B10">
        <v>2075</v>
      </c>
      <c r="C10" t="s">
        <v>143</v>
      </c>
      <c r="D10" t="s">
        <v>60</v>
      </c>
      <c r="E10" t="s">
        <v>89</v>
      </c>
      <c r="F10">
        <v>28</v>
      </c>
      <c r="G10" t="s">
        <v>3</v>
      </c>
      <c r="H10">
        <v>1</v>
      </c>
      <c r="I10" t="str">
        <f>IF(ISERROR(MATCH($C10,Cyclocross!C:C,0)),"нет в списках","есть")</f>
        <v>есть</v>
      </c>
      <c r="J10" s="55" t="str">
        <f>IF(ISERROR(MATCH($C10,'Mужчины до 30 лет'!C:C,0)),"нет в списках","есть")</f>
        <v>нет в списках</v>
      </c>
      <c r="K10" s="55" t="str">
        <f>IF(ISERROR(MATCH($C10,'Mужчины 30-39 лет'!C:C,0)),"нет в списках","есть")</f>
        <v>нет в списках</v>
      </c>
      <c r="L10" s="55" t="str">
        <f>IF(ISERROR(MATCH($C10,'Мастера 40+'!C:C,0)),"нет в списках","есть")</f>
        <v>нет в списках</v>
      </c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  <row r="17" spans="1:12" s="2" customFormat="1" ht="12.75">
      <c r="A17" s="5" t="s">
        <v>0</v>
      </c>
      <c r="B17" s="5"/>
      <c r="C17" s="44" t="s">
        <v>82</v>
      </c>
      <c r="J17" s="54"/>
      <c r="K17" s="54"/>
      <c r="L17" s="54"/>
    </row>
    <row r="18" spans="1:11" ht="12.75">
      <c r="A18" s="2" t="s">
        <v>1</v>
      </c>
      <c r="B18" s="2"/>
      <c r="C18" s="2" t="s">
        <v>2</v>
      </c>
      <c r="D18" s="2" t="s">
        <v>12</v>
      </c>
      <c r="E18" s="2" t="s">
        <v>20</v>
      </c>
      <c r="F18" s="2" t="s">
        <v>23</v>
      </c>
      <c r="G18" s="2" t="s">
        <v>7</v>
      </c>
      <c r="H18" s="4" t="s">
        <v>8</v>
      </c>
      <c r="I18" s="2" t="s">
        <v>13</v>
      </c>
      <c r="J18" s="54" t="s">
        <v>266</v>
      </c>
      <c r="K18" s="54"/>
    </row>
    <row r="19" spans="1:10" ht="12.75">
      <c r="A19">
        <v>1</v>
      </c>
      <c r="B19">
        <v>2823</v>
      </c>
      <c r="C19" t="s">
        <v>33</v>
      </c>
      <c r="D19" t="s">
        <v>34</v>
      </c>
      <c r="E19" t="s">
        <v>50</v>
      </c>
      <c r="F19">
        <v>25</v>
      </c>
      <c r="G19" t="s">
        <v>14</v>
      </c>
      <c r="H19" s="1">
        <v>16</v>
      </c>
      <c r="I19" t="str">
        <f>IF(ISERROR(MATCH($C19,'Mужчины до 30 лет'!C:C,0)),"нет в списках","есть")</f>
        <v>есть</v>
      </c>
      <c r="J19" s="55" t="str">
        <f>IF(ISERROR(MATCH($C19,Cyclocross!C:C,0)),"нет в списках","есть")</f>
        <v>есть</v>
      </c>
    </row>
    <row r="20" spans="1:10" ht="12.75">
      <c r="A20">
        <v>2</v>
      </c>
      <c r="B20">
        <v>3168</v>
      </c>
      <c r="C20" t="s">
        <v>61</v>
      </c>
      <c r="D20" t="s">
        <v>62</v>
      </c>
      <c r="E20" t="s">
        <v>270</v>
      </c>
      <c r="F20">
        <v>26</v>
      </c>
      <c r="G20" t="s">
        <v>183</v>
      </c>
      <c r="H20" s="1">
        <f>H19-1</f>
        <v>15</v>
      </c>
      <c r="I20" t="str">
        <f>IF(ISERROR(MATCH($C20,'Mужчины до 30 лет'!C:C,0)),"нет в списках","есть")</f>
        <v>есть</v>
      </c>
      <c r="J20" s="55" t="str">
        <f>IF(ISERROR(MATCH($C20,Cyclocross!C:C,0)),"нет в списках","есть")</f>
        <v>нет в списках</v>
      </c>
    </row>
    <row r="21" spans="1:10" ht="12.75">
      <c r="A21">
        <v>3</v>
      </c>
      <c r="B21">
        <v>5440</v>
      </c>
      <c r="C21" t="s">
        <v>244</v>
      </c>
      <c r="H21" s="1">
        <f aca="true" t="shared" si="0" ref="H21:H34">H20-1</f>
        <v>14</v>
      </c>
      <c r="I21" t="str">
        <f>IF(ISERROR(MATCH($C21,'Mужчины до 30 лет'!C:C,0)),"нет в списках","есть")</f>
        <v>есть</v>
      </c>
      <c r="J21" s="55" t="str">
        <f>IF(ISERROR(MATCH($C21,Cyclocross!C:C,0)),"нет в списках","есть")</f>
        <v>нет в списках</v>
      </c>
    </row>
    <row r="22" spans="1:10" ht="12.75">
      <c r="A22">
        <v>4</v>
      </c>
      <c r="B22">
        <v>3512</v>
      </c>
      <c r="C22" t="s">
        <v>271</v>
      </c>
      <c r="D22" t="s">
        <v>272</v>
      </c>
      <c r="E22" t="s">
        <v>273</v>
      </c>
      <c r="F22">
        <v>28</v>
      </c>
      <c r="G22" t="s">
        <v>274</v>
      </c>
      <c r="H22" s="1">
        <f t="shared" si="0"/>
        <v>13</v>
      </c>
      <c r="I22" t="str">
        <f>IF(ISERROR(MATCH($C22,'Mужчины до 30 лет'!C:C,0)),"нет в списках","есть")</f>
        <v>есть</v>
      </c>
      <c r="J22" s="55" t="str">
        <f>IF(ISERROR(MATCH($C22,Cyclocross!C:C,0)),"нет в списках","есть")</f>
        <v>нет в списках</v>
      </c>
    </row>
    <row r="23" spans="1:10" ht="12.75">
      <c r="A23">
        <v>5</v>
      </c>
      <c r="B23">
        <v>4840</v>
      </c>
      <c r="C23" t="s">
        <v>55</v>
      </c>
      <c r="H23" s="1">
        <f t="shared" si="0"/>
        <v>12</v>
      </c>
      <c r="I23" t="str">
        <f>IF(ISERROR(MATCH($C23,'Mужчины до 30 лет'!C:C,0)),"нет в списках","есть")</f>
        <v>есть</v>
      </c>
      <c r="J23" s="55" t="str">
        <f>IF(ISERROR(MATCH($C23,Cyclocross!C:C,0)),"нет в списках","есть")</f>
        <v>есть</v>
      </c>
    </row>
    <row r="24" spans="1:10" ht="12.75">
      <c r="A24">
        <v>6</v>
      </c>
      <c r="B24">
        <v>5155</v>
      </c>
      <c r="C24" t="s">
        <v>64</v>
      </c>
      <c r="D24" t="s">
        <v>65</v>
      </c>
      <c r="F24">
        <v>29</v>
      </c>
      <c r="G24" t="s">
        <v>3</v>
      </c>
      <c r="H24" s="1">
        <f t="shared" si="0"/>
        <v>11</v>
      </c>
      <c r="I24" t="str">
        <f>IF(ISERROR(MATCH($C24,'Mужчины до 30 лет'!C:C,0)),"нет в списках","есть")</f>
        <v>есть</v>
      </c>
      <c r="J24" s="55" t="str">
        <f>IF(ISERROR(MATCH($C24,Cyclocross!C:C,0)),"нет в списках","есть")</f>
        <v>нет в списках</v>
      </c>
    </row>
    <row r="25" spans="1:10" ht="12.75">
      <c r="A25">
        <v>7</v>
      </c>
      <c r="B25">
        <v>7517</v>
      </c>
      <c r="C25" t="s">
        <v>159</v>
      </c>
      <c r="D25" t="s">
        <v>160</v>
      </c>
      <c r="E25" t="s">
        <v>161</v>
      </c>
      <c r="F25">
        <v>27</v>
      </c>
      <c r="G25" t="s">
        <v>3</v>
      </c>
      <c r="H25" s="1">
        <f t="shared" si="0"/>
        <v>10</v>
      </c>
      <c r="I25" t="str">
        <f>IF(ISERROR(MATCH($C25,'Mужчины до 30 лет'!C:C,0)),"нет в списках","есть")</f>
        <v>есть</v>
      </c>
      <c r="J25" s="55" t="str">
        <f>IF(ISERROR(MATCH($C25,Cyclocross!C:C,0)),"нет в списках","есть")</f>
        <v>нет в списках</v>
      </c>
    </row>
    <row r="26" spans="1:10" ht="12.75">
      <c r="A26">
        <v>8</v>
      </c>
      <c r="B26">
        <v>1029</v>
      </c>
      <c r="C26" t="s">
        <v>255</v>
      </c>
      <c r="H26" s="1">
        <f t="shared" si="0"/>
        <v>9</v>
      </c>
      <c r="I26" t="str">
        <f>IF(ISERROR(MATCH($C26,'Mужчины до 30 лет'!C:C,0)),"нет в списках","есть")</f>
        <v>есть</v>
      </c>
      <c r="J26" s="55" t="str">
        <f>IF(ISERROR(MATCH($C26,Cyclocross!C:C,0)),"нет в списках","есть")</f>
        <v>нет в списках</v>
      </c>
    </row>
    <row r="27" spans="1:10" ht="12.75">
      <c r="A27">
        <v>9</v>
      </c>
      <c r="B27">
        <v>6005</v>
      </c>
      <c r="C27" t="s">
        <v>74</v>
      </c>
      <c r="D27" t="s">
        <v>75</v>
      </c>
      <c r="F27">
        <v>30</v>
      </c>
      <c r="G27" t="s">
        <v>3</v>
      </c>
      <c r="H27" s="1">
        <f t="shared" si="0"/>
        <v>8</v>
      </c>
      <c r="I27" t="str">
        <f>IF(ISERROR(MATCH($C27,'Mужчины до 30 лет'!C:C,0)),"нет в списках","есть")</f>
        <v>есть</v>
      </c>
      <c r="J27" s="55" t="str">
        <f>IF(ISERROR(MATCH($C27,Cyclocross!C:C,0)),"нет в списках","есть")</f>
        <v>нет в списках</v>
      </c>
    </row>
    <row r="28" spans="1:12" ht="12.75">
      <c r="A28">
        <v>10</v>
      </c>
      <c r="B28">
        <v>7330</v>
      </c>
      <c r="C28" t="s">
        <v>151</v>
      </c>
      <c r="D28" t="s">
        <v>152</v>
      </c>
      <c r="E28" t="s">
        <v>245</v>
      </c>
      <c r="F28">
        <v>17</v>
      </c>
      <c r="G28" t="s">
        <v>3</v>
      </c>
      <c r="H28" s="1">
        <f t="shared" si="0"/>
        <v>7</v>
      </c>
      <c r="I28" t="str">
        <f>IF(ISERROR(MATCH($C28,'Mужчины до 30 лет'!C:C,0)),"нет в списках","есть")</f>
        <v>есть</v>
      </c>
      <c r="J28" s="55" t="str">
        <f>IF(ISERROR(MATCH($C28,Cyclocross!C:C,0)),"нет в списках","есть")</f>
        <v>нет в списках</v>
      </c>
      <c r="L28" s="54"/>
    </row>
    <row r="29" spans="1:12" ht="12.75">
      <c r="A29">
        <v>11</v>
      </c>
      <c r="B29">
        <v>3532</v>
      </c>
      <c r="C29" t="s">
        <v>275</v>
      </c>
      <c r="D29" t="s">
        <v>276</v>
      </c>
      <c r="E29" t="s">
        <v>277</v>
      </c>
      <c r="F29">
        <v>29</v>
      </c>
      <c r="G29" t="s">
        <v>274</v>
      </c>
      <c r="H29" s="1">
        <f t="shared" si="0"/>
        <v>6</v>
      </c>
      <c r="I29" t="str">
        <f>IF(ISERROR(MATCH($C29,'Mужчины до 30 лет'!C:C,0)),"нет в списках","есть")</f>
        <v>есть</v>
      </c>
      <c r="J29" s="55" t="str">
        <f>IF(ISERROR(MATCH($C29,Cyclocross!C:C,0)),"нет в списках","есть")</f>
        <v>нет в списках</v>
      </c>
      <c r="L29" s="56"/>
    </row>
    <row r="30" spans="1:10" ht="12.75">
      <c r="A30">
        <v>12</v>
      </c>
      <c r="B30">
        <v>965</v>
      </c>
      <c r="C30" t="s">
        <v>154</v>
      </c>
      <c r="D30" t="s">
        <v>155</v>
      </c>
      <c r="E30" t="s">
        <v>156</v>
      </c>
      <c r="F30">
        <v>24</v>
      </c>
      <c r="G30" t="s">
        <v>3</v>
      </c>
      <c r="H30" s="1">
        <f t="shared" si="0"/>
        <v>5</v>
      </c>
      <c r="I30" t="str">
        <f>IF(ISERROR(MATCH($C30,'Mужчины до 30 лет'!C:C,0)),"нет в списках","есть")</f>
        <v>есть</v>
      </c>
      <c r="J30" s="55" t="str">
        <f>IF(ISERROR(MATCH($C30,Cyclocross!C:C,0)),"нет в списках","есть")</f>
        <v>нет в списках</v>
      </c>
    </row>
    <row r="31" spans="1:10" ht="12.75">
      <c r="A31">
        <v>13</v>
      </c>
      <c r="B31">
        <v>5040</v>
      </c>
      <c r="C31" t="s">
        <v>278</v>
      </c>
      <c r="D31" t="s">
        <v>279</v>
      </c>
      <c r="E31" t="s">
        <v>280</v>
      </c>
      <c r="F31">
        <v>19</v>
      </c>
      <c r="G31" t="s">
        <v>281</v>
      </c>
      <c r="H31" s="1">
        <f t="shared" si="0"/>
        <v>4</v>
      </c>
      <c r="I31" t="str">
        <f>IF(ISERROR(MATCH($C31,'Mужчины до 30 лет'!C:C,0)),"нет в списках","есть")</f>
        <v>есть</v>
      </c>
      <c r="J31" s="55" t="str">
        <f>IF(ISERROR(MATCH($C31,Cyclocross!C:C,0)),"нет в списках","есть")</f>
        <v>нет в списках</v>
      </c>
    </row>
    <row r="32" spans="1:10" ht="12.75">
      <c r="A32">
        <v>14</v>
      </c>
      <c r="B32">
        <v>0</v>
      </c>
      <c r="C32" t="s">
        <v>282</v>
      </c>
      <c r="H32" s="1">
        <f t="shared" si="0"/>
        <v>3</v>
      </c>
      <c r="I32" t="str">
        <f>IF(ISERROR(MATCH($C32,'Mужчины до 30 лет'!C:C,0)),"нет в списках","есть")</f>
        <v>есть</v>
      </c>
      <c r="J32" s="55" t="str">
        <f>IF(ISERROR(MATCH($C32,Cyclocross!C:C,0)),"нет в списках","есть")</f>
        <v>нет в списках</v>
      </c>
    </row>
    <row r="33" spans="1:10" ht="12.75">
      <c r="A33">
        <v>15</v>
      </c>
      <c r="B33">
        <v>7613</v>
      </c>
      <c r="C33" t="s">
        <v>283</v>
      </c>
      <c r="D33" t="s">
        <v>284</v>
      </c>
      <c r="F33">
        <v>27</v>
      </c>
      <c r="G33" t="s">
        <v>140</v>
      </c>
      <c r="H33" s="1">
        <f t="shared" si="0"/>
        <v>2</v>
      </c>
      <c r="I33" t="str">
        <f>IF(ISERROR(MATCH($C33,'Mужчины до 30 лет'!C:C,0)),"нет в списках","есть")</f>
        <v>есть</v>
      </c>
      <c r="J33" s="55" t="str">
        <f>IF(ISERROR(MATCH($C33,Cyclocross!C:C,0)),"нет в списках","есть")</f>
        <v>нет в списках</v>
      </c>
    </row>
    <row r="34" spans="1:10" ht="12.75">
      <c r="A34" t="s">
        <v>9</v>
      </c>
      <c r="B34">
        <v>0</v>
      </c>
      <c r="C34" t="s">
        <v>285</v>
      </c>
      <c r="H34" s="1">
        <f t="shared" si="0"/>
        <v>1</v>
      </c>
      <c r="I34" t="str">
        <f>IF(ISERROR(MATCH($C34,'Mужчины до 30 лет'!C:C,0)),"нет в списках","есть")</f>
        <v>есть</v>
      </c>
      <c r="J34" s="55" t="str">
        <f>IF(ISERROR(MATCH($C34,Cyclocross!C:C,0)),"нет в списках","есть")</f>
        <v>нет в списках</v>
      </c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spans="1:12" s="2" customFormat="1" ht="12.75">
      <c r="A57" s="5" t="s">
        <v>0</v>
      </c>
      <c r="B57" s="5"/>
      <c r="C57" s="44" t="s">
        <v>83</v>
      </c>
      <c r="J57" s="54"/>
      <c r="K57" s="54"/>
      <c r="L57" s="54"/>
    </row>
    <row r="58" spans="1:11" ht="12.75">
      <c r="A58" s="2" t="s">
        <v>1</v>
      </c>
      <c r="B58" s="2"/>
      <c r="C58" s="2" t="s">
        <v>2</v>
      </c>
      <c r="D58" s="2" t="s">
        <v>12</v>
      </c>
      <c r="E58" s="2" t="s">
        <v>20</v>
      </c>
      <c r="F58" s="2" t="s">
        <v>23</v>
      </c>
      <c r="G58" s="2" t="s">
        <v>7</v>
      </c>
      <c r="H58" s="4" t="s">
        <v>8</v>
      </c>
      <c r="I58" s="2" t="s">
        <v>13</v>
      </c>
      <c r="J58" s="54" t="s">
        <v>266</v>
      </c>
      <c r="K58" s="54"/>
    </row>
    <row r="59" spans="1:10" ht="12.75">
      <c r="A59">
        <v>1</v>
      </c>
      <c r="B59">
        <v>4972</v>
      </c>
      <c r="C59" t="s">
        <v>125</v>
      </c>
      <c r="D59" t="s">
        <v>126</v>
      </c>
      <c r="E59" t="s">
        <v>245</v>
      </c>
      <c r="F59">
        <v>31</v>
      </c>
      <c r="G59" t="s">
        <v>3</v>
      </c>
      <c r="H59" s="1">
        <v>13</v>
      </c>
      <c r="I59" t="str">
        <f>IF(ISERROR(MATCH($C59,'Mужчины 30-39 лет'!C:C,0)),"нет в списках","есть")</f>
        <v>есть</v>
      </c>
      <c r="J59" s="55" t="str">
        <f>IF(ISERROR(MATCH($C59,Cyclocross!C:C,0)),"нет в списках","есть")</f>
        <v>нет в списках</v>
      </c>
    </row>
    <row r="60" spans="1:10" ht="12.75">
      <c r="A60">
        <v>2</v>
      </c>
      <c r="B60">
        <v>5130</v>
      </c>
      <c r="C60" t="s">
        <v>87</v>
      </c>
      <c r="D60" t="s">
        <v>88</v>
      </c>
      <c r="E60" t="s">
        <v>178</v>
      </c>
      <c r="F60">
        <v>37</v>
      </c>
      <c r="G60" t="s">
        <v>24</v>
      </c>
      <c r="H60" s="1">
        <f>H59-1</f>
        <v>12</v>
      </c>
      <c r="I60" t="str">
        <f>IF(ISERROR(MATCH($C60,'Mужчины 30-39 лет'!C:C,0)),"нет в списках","есть")</f>
        <v>есть</v>
      </c>
      <c r="J60" s="55" t="str">
        <f>IF(ISERROR(MATCH($C60,Cyclocross!C:C,0)),"нет в списках","есть")</f>
        <v>нет в списках</v>
      </c>
    </row>
    <row r="61" spans="1:10" ht="12.75">
      <c r="A61">
        <v>3</v>
      </c>
      <c r="B61">
        <v>901</v>
      </c>
      <c r="C61" t="s">
        <v>286</v>
      </c>
      <c r="D61" t="s">
        <v>287</v>
      </c>
      <c r="F61">
        <v>31</v>
      </c>
      <c r="G61" t="s">
        <v>288</v>
      </c>
      <c r="H61" s="1">
        <f aca="true" t="shared" si="1" ref="H61:H71">H60-1</f>
        <v>11</v>
      </c>
      <c r="I61" t="str">
        <f>IF(ISERROR(MATCH($C61,'Mужчины 30-39 лет'!C:C,0)),"нет в списках","есть")</f>
        <v>есть</v>
      </c>
      <c r="J61" s="55" t="str">
        <f>IF(ISERROR(MATCH($C61,Cyclocross!C:C,0)),"нет в списках","есть")</f>
        <v>нет в списках</v>
      </c>
    </row>
    <row r="62" spans="1:10" ht="12.75">
      <c r="A62">
        <v>4</v>
      </c>
      <c r="B62">
        <v>6704</v>
      </c>
      <c r="C62" t="s">
        <v>181</v>
      </c>
      <c r="D62" t="s">
        <v>182</v>
      </c>
      <c r="E62" t="s">
        <v>245</v>
      </c>
      <c r="F62">
        <v>31</v>
      </c>
      <c r="G62" t="s">
        <v>183</v>
      </c>
      <c r="H62" s="1">
        <f t="shared" si="1"/>
        <v>10</v>
      </c>
      <c r="I62" t="str">
        <f>IF(ISERROR(MATCH($C62,'Mужчины 30-39 лет'!C:C,0)),"нет в списках","есть")</f>
        <v>есть</v>
      </c>
      <c r="J62" s="55" t="str">
        <f>IF(ISERROR(MATCH($C62,Cyclocross!C:C,0)),"нет в списках","есть")</f>
        <v>нет в списках</v>
      </c>
    </row>
    <row r="63" spans="1:10" ht="12.75">
      <c r="A63">
        <v>5</v>
      </c>
      <c r="B63">
        <v>2049</v>
      </c>
      <c r="C63" t="s">
        <v>31</v>
      </c>
      <c r="D63" t="s">
        <v>123</v>
      </c>
      <c r="E63" t="s">
        <v>177</v>
      </c>
      <c r="F63">
        <v>31</v>
      </c>
      <c r="G63" t="s">
        <v>146</v>
      </c>
      <c r="H63" s="1">
        <f t="shared" si="1"/>
        <v>9</v>
      </c>
      <c r="I63" t="str">
        <f>IF(ISERROR(MATCH($C63,'Mужчины 30-39 лет'!C:C,0)),"нет в списках","есть")</f>
        <v>есть</v>
      </c>
      <c r="J63" s="55" t="str">
        <f>IF(ISERROR(MATCH($C63,Cyclocross!C:C,0)),"нет в списках","есть")</f>
        <v>нет в списках</v>
      </c>
    </row>
    <row r="64" spans="1:10" ht="12.75">
      <c r="A64">
        <v>6</v>
      </c>
      <c r="B64">
        <v>3075</v>
      </c>
      <c r="C64" t="s">
        <v>37</v>
      </c>
      <c r="D64" t="s">
        <v>38</v>
      </c>
      <c r="E64" t="s">
        <v>89</v>
      </c>
      <c r="F64">
        <v>40</v>
      </c>
      <c r="G64" t="s">
        <v>14</v>
      </c>
      <c r="H64" s="1">
        <f t="shared" si="1"/>
        <v>8</v>
      </c>
      <c r="I64" t="str">
        <f>IF(ISERROR(MATCH($C64,'Mужчины 30-39 лет'!C:C,0)),"нет в списках","есть")</f>
        <v>есть</v>
      </c>
      <c r="J64" s="55" t="str">
        <f>IF(ISERROR(MATCH($C64,Cyclocross!C:C,0)),"нет в списках","есть")</f>
        <v>нет в списках</v>
      </c>
    </row>
    <row r="65" spans="1:10" ht="12.75">
      <c r="A65">
        <v>7</v>
      </c>
      <c r="B65">
        <v>7534</v>
      </c>
      <c r="C65" t="s">
        <v>185</v>
      </c>
      <c r="D65" t="s">
        <v>186</v>
      </c>
      <c r="F65">
        <v>34</v>
      </c>
      <c r="G65" t="s">
        <v>140</v>
      </c>
      <c r="H65" s="1">
        <f t="shared" si="1"/>
        <v>7</v>
      </c>
      <c r="I65" t="str">
        <f>IF(ISERROR(MATCH($C65,'Mужчины 30-39 лет'!C:C,0)),"нет в списках","есть")</f>
        <v>есть</v>
      </c>
      <c r="J65" s="55" t="str">
        <f>IF(ISERROR(MATCH($C65,Cyclocross!C:C,0)),"нет в списках","есть")</f>
        <v>нет в списках</v>
      </c>
    </row>
    <row r="66" spans="1:10" ht="12.75">
      <c r="A66">
        <v>8</v>
      </c>
      <c r="B66">
        <v>7412</v>
      </c>
      <c r="C66" t="s">
        <v>187</v>
      </c>
      <c r="D66" t="s">
        <v>188</v>
      </c>
      <c r="E66" t="s">
        <v>245</v>
      </c>
      <c r="F66">
        <v>37</v>
      </c>
      <c r="G66" t="s">
        <v>183</v>
      </c>
      <c r="H66" s="1">
        <f t="shared" si="1"/>
        <v>6</v>
      </c>
      <c r="I66" t="str">
        <f>IF(ISERROR(MATCH($C66,'Mужчины 30-39 лет'!C:C,0)),"нет в списках","есть")</f>
        <v>есть</v>
      </c>
      <c r="J66" s="55" t="str">
        <f>IF(ISERROR(MATCH($C66,Cyclocross!C:C,0)),"нет в списках","есть")</f>
        <v>нет в списках</v>
      </c>
    </row>
    <row r="67" spans="1:10" ht="12.75">
      <c r="A67">
        <v>9</v>
      </c>
      <c r="B67">
        <v>3862</v>
      </c>
      <c r="C67" t="s">
        <v>44</v>
      </c>
      <c r="D67" t="s">
        <v>47</v>
      </c>
      <c r="E67" t="s">
        <v>184</v>
      </c>
      <c r="F67">
        <v>36</v>
      </c>
      <c r="G67" t="s">
        <v>3</v>
      </c>
      <c r="H67" s="1">
        <f t="shared" si="1"/>
        <v>5</v>
      </c>
      <c r="I67" t="str">
        <f>IF(ISERROR(MATCH($C67,'Mужчины 30-39 лет'!C:C,0)),"нет в списках","есть")</f>
        <v>есть</v>
      </c>
      <c r="J67" s="55" t="str">
        <f>IF(ISERROR(MATCH($C67,Cyclocross!C:C,0)),"нет в списках","есть")</f>
        <v>нет в списках</v>
      </c>
    </row>
    <row r="68" spans="1:12" ht="12.75">
      <c r="A68">
        <v>10</v>
      </c>
      <c r="B68">
        <v>6493</v>
      </c>
      <c r="C68" t="s">
        <v>114</v>
      </c>
      <c r="D68" t="s">
        <v>115</v>
      </c>
      <c r="E68" t="s">
        <v>161</v>
      </c>
      <c r="F68">
        <v>37</v>
      </c>
      <c r="G68" t="s">
        <v>3</v>
      </c>
      <c r="H68" s="1">
        <f t="shared" si="1"/>
        <v>4</v>
      </c>
      <c r="I68" t="str">
        <f>IF(ISERROR(MATCH($C68,'Mужчины 30-39 лет'!C:C,0)),"нет в списках","есть")</f>
        <v>есть</v>
      </c>
      <c r="J68" s="55" t="str">
        <f>IF(ISERROR(MATCH($C68,Cyclocross!C:C,0)),"нет в списках","есть")</f>
        <v>нет в списках</v>
      </c>
      <c r="L68" s="54"/>
    </row>
    <row r="69" spans="1:12" ht="12.75">
      <c r="A69">
        <v>11</v>
      </c>
      <c r="B69">
        <v>6686</v>
      </c>
      <c r="C69" t="s">
        <v>199</v>
      </c>
      <c r="D69" t="s">
        <v>200</v>
      </c>
      <c r="F69">
        <v>34</v>
      </c>
      <c r="G69" t="s">
        <v>3</v>
      </c>
      <c r="H69" s="1">
        <f t="shared" si="1"/>
        <v>3</v>
      </c>
      <c r="I69" t="str">
        <f>IF(ISERROR(MATCH($C69,'Mужчины 30-39 лет'!C:C,0)),"нет в списках","есть")</f>
        <v>есть</v>
      </c>
      <c r="J69" s="55" t="str">
        <f>IF(ISERROR(MATCH($C69,Cyclocross!C:C,0)),"нет в списках","есть")</f>
        <v>нет в списках</v>
      </c>
      <c r="L69" s="56"/>
    </row>
    <row r="70" spans="1:10" ht="12.75">
      <c r="A70">
        <v>12</v>
      </c>
      <c r="B70">
        <v>1141</v>
      </c>
      <c r="C70" t="s">
        <v>259</v>
      </c>
      <c r="H70" s="1">
        <f t="shared" si="1"/>
        <v>2</v>
      </c>
      <c r="I70" t="str">
        <f>IF(ISERROR(MATCH($C70,'Mужчины 30-39 лет'!C:C,0)),"нет в списках","есть")</f>
        <v>есть</v>
      </c>
      <c r="J70" s="55" t="str">
        <f>IF(ISERROR(MATCH($C70,Cyclocross!C:C,0)),"нет в списках","есть")</f>
        <v>нет в списках</v>
      </c>
    </row>
    <row r="71" spans="1:10" ht="12.75">
      <c r="A71">
        <v>13</v>
      </c>
      <c r="B71">
        <v>5188</v>
      </c>
      <c r="C71" t="s">
        <v>95</v>
      </c>
      <c r="D71" t="s">
        <v>96</v>
      </c>
      <c r="E71" t="s">
        <v>137</v>
      </c>
      <c r="F71">
        <v>36</v>
      </c>
      <c r="G71" t="s">
        <v>14</v>
      </c>
      <c r="H71" s="1">
        <f t="shared" si="1"/>
        <v>1</v>
      </c>
      <c r="I71" t="str">
        <f>IF(ISERROR(MATCH($C71,'Mужчины 30-39 лет'!C:C,0)),"нет в списках","есть")</f>
        <v>есть</v>
      </c>
      <c r="J71" s="55" t="str">
        <f>IF(ISERROR(MATCH($C71,Cyclocross!C:C,0)),"нет в списках","есть")</f>
        <v>нет в списках</v>
      </c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spans="1:12" s="2" customFormat="1" ht="12.75">
      <c r="A87" s="5" t="s">
        <v>0</v>
      </c>
      <c r="B87" s="5"/>
      <c r="C87" s="44" t="s">
        <v>102</v>
      </c>
      <c r="J87" s="54"/>
      <c r="K87" s="54"/>
      <c r="L87" s="54"/>
    </row>
    <row r="88" spans="1:11" ht="12.75">
      <c r="A88" s="2" t="s">
        <v>1</v>
      </c>
      <c r="B88" s="2"/>
      <c r="C88" s="2" t="s">
        <v>2</v>
      </c>
      <c r="D88" s="2" t="s">
        <v>12</v>
      </c>
      <c r="E88" s="2" t="s">
        <v>20</v>
      </c>
      <c r="F88" s="2" t="s">
        <v>23</v>
      </c>
      <c r="G88" s="2" t="s">
        <v>7</v>
      </c>
      <c r="H88" s="4" t="s">
        <v>8</v>
      </c>
      <c r="I88" s="2" t="s">
        <v>13</v>
      </c>
      <c r="J88" s="54" t="s">
        <v>266</v>
      </c>
      <c r="K88" s="54"/>
    </row>
    <row r="89" spans="1:10" ht="12.75">
      <c r="A89">
        <v>1</v>
      </c>
      <c r="B89">
        <v>115</v>
      </c>
      <c r="C89" t="s">
        <v>18</v>
      </c>
      <c r="D89" t="s">
        <v>19</v>
      </c>
      <c r="E89" t="s">
        <v>39</v>
      </c>
      <c r="F89">
        <v>59</v>
      </c>
      <c r="G89" t="s">
        <v>3</v>
      </c>
      <c r="H89" s="1">
        <v>7</v>
      </c>
      <c r="I89" t="str">
        <f>IF(ISERROR(MATCH($C89,'Мастера 40+'!C:C,0)),"нет в списках","есть")</f>
        <v>есть</v>
      </c>
      <c r="J89" s="55" t="str">
        <f>IF(ISERROR(MATCH($C89,Cyclocross!C:C,0)),"нет в списках","есть")</f>
        <v>нет в списках</v>
      </c>
    </row>
    <row r="90" spans="1:10" ht="12.75">
      <c r="A90">
        <v>2</v>
      </c>
      <c r="B90">
        <v>2003</v>
      </c>
      <c r="C90" t="s">
        <v>214</v>
      </c>
      <c r="D90" t="s">
        <v>42</v>
      </c>
      <c r="E90" t="s">
        <v>84</v>
      </c>
      <c r="F90">
        <v>44</v>
      </c>
      <c r="G90" t="s">
        <v>3</v>
      </c>
      <c r="H90" s="1">
        <f aca="true" t="shared" si="2" ref="H90:H95">H89-1</f>
        <v>6</v>
      </c>
      <c r="I90" t="str">
        <f>IF(ISERROR(MATCH($C90,'Мастера 40+'!C:C,0)),"нет в списках","есть")</f>
        <v>есть</v>
      </c>
      <c r="J90" s="55" t="str">
        <f>IF(ISERROR(MATCH($C90,Cyclocross!C:C,0)),"нет в списках","есть")</f>
        <v>нет в списках</v>
      </c>
    </row>
    <row r="91" spans="1:10" ht="12.75">
      <c r="A91">
        <v>3</v>
      </c>
      <c r="B91">
        <v>3153</v>
      </c>
      <c r="C91" t="s">
        <v>40</v>
      </c>
      <c r="D91" t="s">
        <v>41</v>
      </c>
      <c r="E91" t="s">
        <v>245</v>
      </c>
      <c r="F91">
        <v>51</v>
      </c>
      <c r="G91" t="s">
        <v>97</v>
      </c>
      <c r="H91" s="1">
        <f t="shared" si="2"/>
        <v>5</v>
      </c>
      <c r="I91" t="str">
        <f>IF(ISERROR(MATCH($C91,'Мастера 40+'!C:C,0)),"нет в списках","есть")</f>
        <v>есть</v>
      </c>
      <c r="J91" s="55" t="str">
        <f>IF(ISERROR(MATCH($C91,Cyclocross!C:C,0)),"нет в списках","есть")</f>
        <v>нет в списках</v>
      </c>
    </row>
    <row r="92" spans="1:10" ht="12.75">
      <c r="A92">
        <v>4</v>
      </c>
      <c r="B92">
        <v>3525</v>
      </c>
      <c r="C92" t="s">
        <v>215</v>
      </c>
      <c r="D92" t="s">
        <v>216</v>
      </c>
      <c r="F92">
        <v>44</v>
      </c>
      <c r="G92" t="s">
        <v>99</v>
      </c>
      <c r="H92" s="1">
        <f t="shared" si="2"/>
        <v>4</v>
      </c>
      <c r="I92" t="str">
        <f>IF(ISERROR(MATCH($C92,'Мастера 40+'!C:C,0)),"нет в списках","есть")</f>
        <v>есть</v>
      </c>
      <c r="J92" s="55" t="str">
        <f>IF(ISERROR(MATCH($C92,Cyclocross!C:C,0)),"нет в списках","есть")</f>
        <v>нет в списках</v>
      </c>
    </row>
    <row r="93" spans="1:10" ht="12.75">
      <c r="A93">
        <v>5</v>
      </c>
      <c r="B93">
        <v>7576</v>
      </c>
      <c r="C93" t="s">
        <v>131</v>
      </c>
      <c r="D93" t="s">
        <v>289</v>
      </c>
      <c r="F93">
        <v>59</v>
      </c>
      <c r="G93" t="s">
        <v>132</v>
      </c>
      <c r="H93" s="1">
        <f t="shared" si="2"/>
        <v>3</v>
      </c>
      <c r="I93" t="str">
        <f>IF(ISERROR(MATCH($C93,'Мастера 40+'!C:C,0)),"нет в списках","есть")</f>
        <v>есть</v>
      </c>
      <c r="J93" s="55" t="str">
        <f>IF(ISERROR(MATCH($C93,Cyclocross!C:C,0)),"нет в списках","есть")</f>
        <v>нет в списках</v>
      </c>
    </row>
    <row r="94" spans="1:10" ht="12.75">
      <c r="A94">
        <v>6</v>
      </c>
      <c r="B94">
        <v>6824</v>
      </c>
      <c r="C94" t="s">
        <v>252</v>
      </c>
      <c r="D94" t="s">
        <v>253</v>
      </c>
      <c r="E94" t="s">
        <v>184</v>
      </c>
      <c r="F94">
        <v>43</v>
      </c>
      <c r="G94" t="s">
        <v>3</v>
      </c>
      <c r="H94" s="1">
        <f t="shared" si="2"/>
        <v>2</v>
      </c>
      <c r="I94" t="str">
        <f>IF(ISERROR(MATCH($C94,'Мастера 40+'!C:C,0)),"нет в списках","есть")</f>
        <v>есть</v>
      </c>
      <c r="J94" s="55" t="str">
        <f>IF(ISERROR(MATCH($C94,Cyclocross!C:C,0)),"нет в списках","есть")</f>
        <v>нет в списках</v>
      </c>
    </row>
    <row r="95" spans="1:10" ht="12.75">
      <c r="A95">
        <v>7</v>
      </c>
      <c r="B95">
        <v>195</v>
      </c>
      <c r="C95" t="s">
        <v>16</v>
      </c>
      <c r="H95" s="1">
        <f t="shared" si="2"/>
        <v>1</v>
      </c>
      <c r="I95" t="str">
        <f>IF(ISERROR(MATCH($C95,'Мастера 40+'!C:C,0)),"нет в списках","есть")</f>
        <v>есть</v>
      </c>
      <c r="J95" s="55" t="str">
        <f>IF(ISERROR(MATCH($C95,Cyclocross!C:C,0)),"нет в списках","есть")</f>
        <v>нет в списках</v>
      </c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5" spans="1:12" s="2" customFormat="1" ht="12.75">
      <c r="A105" s="5" t="s">
        <v>0</v>
      </c>
      <c r="B105" s="5"/>
      <c r="C105" s="5" t="s">
        <v>103</v>
      </c>
      <c r="J105" s="55"/>
      <c r="K105" s="54"/>
      <c r="L105" s="54"/>
    </row>
    <row r="106" spans="1:11" ht="12.75">
      <c r="A106" s="2" t="s">
        <v>1</v>
      </c>
      <c r="B106" s="2"/>
      <c r="C106" s="2" t="s">
        <v>2</v>
      </c>
      <c r="D106" s="2" t="s">
        <v>12</v>
      </c>
      <c r="E106" s="2" t="s">
        <v>20</v>
      </c>
      <c r="F106" s="2"/>
      <c r="G106" s="2" t="s">
        <v>7</v>
      </c>
      <c r="H106" s="4" t="s">
        <v>8</v>
      </c>
      <c r="I106" s="2" t="s">
        <v>13</v>
      </c>
      <c r="K106" s="54"/>
    </row>
    <row r="107" spans="1:9" ht="12.75">
      <c r="A107">
        <v>1</v>
      </c>
      <c r="B107">
        <v>6708</v>
      </c>
      <c r="C107" t="s">
        <v>133</v>
      </c>
      <c r="D107" t="s">
        <v>223</v>
      </c>
      <c r="E107" t="s">
        <v>290</v>
      </c>
      <c r="F107">
        <v>16</v>
      </c>
      <c r="G107" t="s">
        <v>146</v>
      </c>
      <c r="H107" s="1">
        <v>3</v>
      </c>
      <c r="I107" t="str">
        <f>IF(ISERROR(MATCH($C107,Девушки!C:C,0)),"нет в списках","есть")</f>
        <v>есть</v>
      </c>
    </row>
    <row r="108" spans="1:9" ht="12.75">
      <c r="A108">
        <v>2</v>
      </c>
      <c r="B108">
        <v>1092</v>
      </c>
      <c r="C108" t="s">
        <v>25</v>
      </c>
      <c r="D108" t="s">
        <v>28</v>
      </c>
      <c r="E108" t="s">
        <v>63</v>
      </c>
      <c r="F108">
        <v>29</v>
      </c>
      <c r="G108" t="s">
        <v>140</v>
      </c>
      <c r="H108" s="1">
        <f>H107-1</f>
        <v>2</v>
      </c>
      <c r="I108" t="str">
        <f>IF(ISERROR(MATCH($C108,Девушки!C:C,0)),"нет в списках","есть")</f>
        <v>есть</v>
      </c>
    </row>
    <row r="109" spans="1:9" ht="12.75">
      <c r="A109">
        <v>3</v>
      </c>
      <c r="B109">
        <v>5126</v>
      </c>
      <c r="C109" t="s">
        <v>104</v>
      </c>
      <c r="H109" s="1">
        <f>H108-1</f>
        <v>1</v>
      </c>
      <c r="I109" t="str">
        <f>IF(ISERROR(MATCH($C109,Девушки!C:C,0)),"нет в списках","есть")</f>
        <v>есть</v>
      </c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vak</cp:lastModifiedBy>
  <cp:lastPrinted>2017-03-04T10:33:42Z</cp:lastPrinted>
  <dcterms:created xsi:type="dcterms:W3CDTF">2009-01-15T20:52:23Z</dcterms:created>
  <dcterms:modified xsi:type="dcterms:W3CDTF">2017-03-21T04:13:51Z</dcterms:modified>
  <cp:category/>
  <cp:version/>
  <cp:contentType/>
  <cp:contentStatus/>
</cp:coreProperties>
</file>